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liuxma\Desktop\金采网\"/>
    </mc:Choice>
  </mc:AlternateContent>
  <xr:revisionPtr revIDLastSave="0" documentId="13_ncr:1_{77DDD825-1C34-4608-9518-D6918C4C1A7B}" xr6:coauthVersionLast="47" xr6:coauthVersionMax="47" xr10:uidLastSave="{00000000-0000-0000-0000-000000000000}"/>
  <workbookProtection workbookAlgorithmName="SHA-512" workbookHashValue="WbpTZ0mjc7cmE7LL9NMttlmdWSgK8fCunNe0s6BOzPYdgDiN2TZXzBbQakd7jvnbuNyN3YorbrMjDJkHkBeufg==" workbookSaltValue="2H1y0khY6Vwpz5DVEpaefw==" workbookSpinCount="100000" lockStructure="1"/>
  <bookViews>
    <workbookView xWindow="1470" yWindow="1470" windowWidth="26535" windowHeight="13635" xr2:uid="{00000000-000D-0000-FFFF-FFFF00000000}"/>
  </bookViews>
  <sheets>
    <sheet name="供应商资信审查登记表" sheetId="8" r:id="rId1"/>
    <sheet name="入库及认证申请" sheetId="4" state="hidden" r:id="rId2"/>
    <sheet name="集采供应商入库特定资格条件" sheetId="9" state="hidden" r:id="rId3"/>
    <sheet name="计分规则" sheetId="7" state="hidden" r:id="rId4"/>
    <sheet name="数据抽取" sheetId="6" state="hidden" r:id="rId5"/>
    <sheet name="品类（勿删）" sheetId="5" state="hidden" r:id="rId6"/>
  </sheets>
  <definedNames>
    <definedName name="_xlnm._FilterDatabase" localSheetId="0" hidden="1">供应商资信审查登记表!$A$1:$F$3</definedName>
    <definedName name="IT产品及服务">'品类（勿删）'!$D$2:$D$3</definedName>
    <definedName name="IT服务">'品类（勿删）'!$P$2:$P$6</definedName>
    <definedName name="IT软、硬件产品">'品类（勿删）'!$Q$2:$Q$7</definedName>
    <definedName name="办公家具">'品类（勿删）'!$V$2:$V$3</definedName>
    <definedName name="办公设备及耗材">'品类（勿删）'!$M$2:$M$4</definedName>
    <definedName name="办公设施设备租赁">'品类（勿删）'!$M$4</definedName>
    <definedName name="办公室快递、物流服务">'品类（勿删）'!$L$4</definedName>
    <definedName name="保险运营服务">'品类（勿删）'!$K$2:$K$5</definedName>
    <definedName name="不动产工程">'品类（勿删）'!$U$2:$U$8</definedName>
    <definedName name="不动产项目">'品类（勿删）'!$F$2:$F$4</definedName>
    <definedName name="核保管理相关服务">'品类（勿删）'!$K$4</definedName>
    <definedName name="后勤服务">'品类（勿删）'!$L$2:$L$5</definedName>
    <definedName name="货物及租赁">'品类（勿删）'!$C$2:$C$4</definedName>
    <definedName name="健康管理">'品类（勿删）'!$E$2:$E$4</definedName>
    <definedName name="健康管理产品">'品类（勿删）'!$R$2:$R$6</definedName>
    <definedName name="就医服务">'品类（勿删）'!$T$2:$T$4</definedName>
    <definedName name="其他不动产服务">'品类（勿删）'!$W$2:$W$3</definedName>
    <definedName name="市场、运营、后勤服务">'品类（勿删）'!$B$2:$B$5</definedName>
    <definedName name="推广营销类服务">'品类（勿删）'!$I$2:$I$5</definedName>
    <definedName name="宣传、福利品">'品类（勿删）'!$O$2:$O$3</definedName>
    <definedName name="医疗咨询服务">'品类（勿删）'!$S$2:$S$3</definedName>
    <definedName name="印刷品">'品类（勿删）'!$N$2</definedName>
    <definedName name="专业服务">'品类（勿删）'!$J$2:$J$9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4" i="4" l="1"/>
  <c r="C28" i="4"/>
  <c r="C31" i="4"/>
  <c r="C25" i="4"/>
  <c r="E30" i="8"/>
  <c r="D31" i="4" s="1"/>
  <c r="D28" i="4"/>
  <c r="E39" i="8" l="1"/>
  <c r="D36" i="4" s="1"/>
  <c r="E38" i="8"/>
  <c r="D33" i="4" s="1"/>
  <c r="E35" i="8"/>
  <c r="D35" i="4" s="1"/>
  <c r="E34" i="8"/>
  <c r="D32" i="4" s="1"/>
  <c r="E31" i="8"/>
  <c r="D34" i="4" s="1"/>
  <c r="E8" i="4"/>
  <c r="E9" i="4" s="1" a="1"/>
  <c r="E9" i="4" s="1"/>
  <c r="E10" i="4" s="1"/>
  <c r="E11" i="4" s="1" a="1"/>
  <c r="E11" i="4" s="1"/>
  <c r="C26" i="4" l="1"/>
  <c r="C27" i="4"/>
  <c r="C34" i="4"/>
  <c r="C37" i="4"/>
  <c r="C36" i="4"/>
  <c r="C35" i="4"/>
  <c r="C33" i="4"/>
  <c r="C32" i="4"/>
  <c r="C30" i="4"/>
  <c r="C29" i="4"/>
  <c r="C24" i="4"/>
  <c r="D30" i="4" l="1"/>
  <c r="D29" i="4"/>
  <c r="D26" i="4"/>
  <c r="D25" i="4"/>
  <c r="D39" i="4" l="1" a="1"/>
  <c r="D39" i="4" s="1"/>
  <c r="D44" i="4" l="1" a="1"/>
  <c r="D44" i="4" s="1"/>
  <c r="X27" i="7"/>
  <c r="V27" i="7"/>
  <c r="R27" i="7"/>
  <c r="P27" i="7"/>
  <c r="X26" i="7"/>
  <c r="V26" i="7"/>
  <c r="R26" i="7"/>
  <c r="P26" i="7"/>
  <c r="X25" i="7"/>
  <c r="V25" i="7"/>
  <c r="R25" i="7"/>
  <c r="P25" i="7"/>
  <c r="X24" i="7"/>
  <c r="V24" i="7"/>
  <c r="R24" i="7"/>
  <c r="P24" i="7"/>
  <c r="X23" i="7"/>
  <c r="V23" i="7"/>
  <c r="R23" i="7"/>
  <c r="P23" i="7"/>
  <c r="X22" i="7"/>
  <c r="V22" i="7"/>
  <c r="R22" i="7"/>
  <c r="P22" i="7"/>
  <c r="X21" i="7"/>
  <c r="V21" i="7"/>
  <c r="R21" i="7"/>
  <c r="P21" i="7"/>
  <c r="X20" i="7"/>
  <c r="V20" i="7"/>
  <c r="R20" i="7"/>
  <c r="P20" i="7"/>
  <c r="X16" i="7"/>
  <c r="V16" i="7"/>
  <c r="R16" i="7"/>
  <c r="P16" i="7"/>
  <c r="X15" i="7"/>
  <c r="V15" i="7"/>
  <c r="R15" i="7"/>
  <c r="P15" i="7"/>
  <c r="X14" i="7"/>
  <c r="V14" i="7"/>
  <c r="R14" i="7"/>
  <c r="P14" i="7"/>
  <c r="X13" i="7"/>
  <c r="V13" i="7"/>
  <c r="R13" i="7"/>
  <c r="P13" i="7"/>
  <c r="X12" i="7"/>
  <c r="V12" i="7"/>
  <c r="R12" i="7"/>
  <c r="P12" i="7"/>
  <c r="X11" i="7"/>
  <c r="V11" i="7"/>
  <c r="R11" i="7"/>
  <c r="P11" i="7"/>
  <c r="X10" i="7"/>
  <c r="V10" i="7"/>
  <c r="R10" i="7"/>
  <c r="P10" i="7"/>
  <c r="X9" i="7"/>
  <c r="V9" i="7"/>
  <c r="R9" i="7"/>
  <c r="P9" i="7"/>
  <c r="D47" i="4"/>
  <c r="G2" i="6" l="1"/>
  <c r="N2" i="6"/>
  <c r="M2" i="6"/>
  <c r="L2" i="6"/>
  <c r="F2" i="6"/>
  <c r="E2" i="6"/>
  <c r="D2" i="6"/>
  <c r="C2" i="6"/>
  <c r="B2" i="6"/>
  <c r="H2" i="6" l="1"/>
  <c r="D43" i="4" a="1"/>
  <c r="D43" i="4" s="1"/>
  <c r="D46" i="4"/>
  <c r="K2" i="6" l="1"/>
  <c r="I2" i="6"/>
  <c r="J2" i="6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<sst xmlns="http://schemas.openxmlformats.org/spreadsheetml/2006/main" count="750" uniqueCount="316">
  <si>
    <t>认证时间</t>
    <phoneticPr fontId="2" type="noConversion"/>
  </si>
  <si>
    <t>复核人</t>
    <phoneticPr fontId="2" type="noConversion"/>
  </si>
  <si>
    <t>供应商名称</t>
    <phoneticPr fontId="2" type="noConversion"/>
  </si>
  <si>
    <t>审查情况</t>
    <phoneticPr fontId="2" type="noConversion"/>
  </si>
  <si>
    <t>具有独立承担民事责任的能力</t>
    <phoneticPr fontId="2" type="noConversion"/>
  </si>
  <si>
    <t>有依法缴纳税收和社会保障资金的良好记录</t>
    <phoneticPr fontId="2" type="noConversion"/>
  </si>
  <si>
    <t>具有履行合同所必须的设备和专业技术能力</t>
    <phoneticPr fontId="2" type="noConversion"/>
  </si>
  <si>
    <t>引入渠道</t>
    <phoneticPr fontId="2" type="noConversion"/>
  </si>
  <si>
    <t>一级目录</t>
    <phoneticPr fontId="2" type="noConversion"/>
  </si>
  <si>
    <t>二级目录</t>
    <phoneticPr fontId="2" type="noConversion"/>
  </si>
  <si>
    <t>三级目录</t>
    <phoneticPr fontId="2" type="noConversion"/>
  </si>
  <si>
    <t>评估项目</t>
    <phoneticPr fontId="2" type="noConversion"/>
  </si>
  <si>
    <t>注册资本</t>
  </si>
  <si>
    <t>基本资格条件审查结果</t>
    <phoneticPr fontId="2" type="noConversion"/>
  </si>
  <si>
    <t>特定资格条件审查结果</t>
    <phoneticPr fontId="2" type="noConversion"/>
  </si>
  <si>
    <t>入库审查结果</t>
    <phoneticPr fontId="2" type="noConversion"/>
  </si>
  <si>
    <t>认证编号：</t>
    <phoneticPr fontId="2" type="noConversion"/>
  </si>
  <si>
    <t>是否满足要求</t>
    <phoneticPr fontId="2" type="noConversion"/>
  </si>
  <si>
    <t>准入标准</t>
    <phoneticPr fontId="2" type="noConversion"/>
  </si>
  <si>
    <t>是否有生效中清退/禁用记录</t>
    <phoneticPr fontId="2" type="noConversion"/>
  </si>
  <si>
    <t>供应商等级*</t>
    <phoneticPr fontId="2" type="noConversion"/>
  </si>
  <si>
    <t>分值*</t>
    <phoneticPr fontId="2" type="noConversion"/>
  </si>
  <si>
    <t>得分标准*</t>
    <phoneticPr fontId="2" type="noConversion"/>
  </si>
  <si>
    <t>招商信诺-供应商等级认证申请表</t>
    <phoneticPr fontId="2" type="noConversion"/>
  </si>
  <si>
    <t>一级分类</t>
  </si>
  <si>
    <t>市场、运营、后勤服务</t>
    <phoneticPr fontId="2" type="noConversion"/>
  </si>
  <si>
    <t>货物及租赁</t>
  </si>
  <si>
    <t>IT产品及服务</t>
  </si>
  <si>
    <t>健康管理</t>
  </si>
  <si>
    <t>不动产项目</t>
  </si>
  <si>
    <t>二级分类</t>
  </si>
  <si>
    <t>推广营销类服务</t>
  </si>
  <si>
    <t>专业服务</t>
  </si>
  <si>
    <t>保险运营服务</t>
  </si>
  <si>
    <t>后勤服务</t>
  </si>
  <si>
    <t>办公设备及耗材</t>
  </si>
  <si>
    <t>印刷品</t>
  </si>
  <si>
    <t>宣传、福利品</t>
  </si>
  <si>
    <t>IT服务</t>
  </si>
  <si>
    <t>IT软、硬件产品</t>
  </si>
  <si>
    <t>健康管理产品</t>
  </si>
  <si>
    <t>医疗咨询服务</t>
  </si>
  <si>
    <t>就医服务</t>
  </si>
  <si>
    <t>不动产工程</t>
  </si>
  <si>
    <t>办公家具</t>
  </si>
  <si>
    <t>其他不动产服务</t>
  </si>
  <si>
    <t>三级分类</t>
  </si>
  <si>
    <t>获客营销推广</t>
  </si>
  <si>
    <t>财务咨询、培训等</t>
  </si>
  <si>
    <t>保单打印、投递等管理服务</t>
  </si>
  <si>
    <t>职场环境、安保、设施设备管理服务</t>
  </si>
  <si>
    <t>办公设施设备及维保</t>
  </si>
  <si>
    <t>品牌定制宣传或福利品</t>
  </si>
  <si>
    <t>数据中心运维、租赁等服务</t>
  </si>
  <si>
    <t>软件许可</t>
  </si>
  <si>
    <t>体检预约等服务</t>
  </si>
  <si>
    <t>诊疗咨询服务</t>
  </si>
  <si>
    <t>就医预约、绿通服务</t>
  </si>
  <si>
    <t>系统办公家具</t>
  </si>
  <si>
    <t>职场租赁调研、咨询等服务</t>
  </si>
  <si>
    <t>品牌及市场推广</t>
  </si>
  <si>
    <t>法律咨询、培训、诉讼等</t>
  </si>
  <si>
    <t>核保管理相关服务</t>
  </si>
  <si>
    <t>办公室快递、物流服务</t>
  </si>
  <si>
    <t>办公设施设备租赁</t>
  </si>
  <si>
    <t>非定制宣传或福利品</t>
  </si>
  <si>
    <t>人力外包服务</t>
  </si>
  <si>
    <t>服务器、存储等相关设备</t>
  </si>
  <si>
    <t>疫苗预约等服务</t>
  </si>
  <si>
    <t>健康咨询服务</t>
  </si>
  <si>
    <t>就医陪疹服务</t>
  </si>
  <si>
    <t>安防系统集成、产品、维保等服务</t>
  </si>
  <si>
    <t>定制类家具</t>
  </si>
  <si>
    <t>职场搬迁、家具拆装、运输等服务</t>
  </si>
  <si>
    <t>创意设计</t>
  </si>
  <si>
    <t>招聘及人事服务</t>
  </si>
  <si>
    <t>理赔管理相关服务</t>
  </si>
  <si>
    <t>商旅、出行、车辆租赁等交通服务</t>
  </si>
  <si>
    <t>办公用品及耗材</t>
  </si>
  <si>
    <t>软件开发服务</t>
  </si>
  <si>
    <t>网络、通讯、交换机等相关设备</t>
  </si>
  <si>
    <t>检测类预约等服务</t>
  </si>
  <si>
    <t>其它就医服务</t>
  </si>
  <si>
    <t>音频会议系统实施、产品、维保等服务</t>
  </si>
  <si>
    <t>活动策划及组织</t>
  </si>
  <si>
    <t>员工培训服务</t>
  </si>
  <si>
    <t>客服管理相关服务</t>
  </si>
  <si>
    <t>其他综合后勤服务</t>
  </si>
  <si>
    <t>软件、硬件、系统维保服务</t>
  </si>
  <si>
    <t>安全管理相关设备</t>
  </si>
  <si>
    <t>医美、齿科预约等服务</t>
  </si>
  <si>
    <t>弱电系统实施、产品、维保等服务</t>
  </si>
  <si>
    <t>审计服务</t>
  </si>
  <si>
    <t>网络、通讯租赁服务</t>
  </si>
  <si>
    <t>办公电脑及外围产品</t>
  </si>
  <si>
    <t>其它健康管理产品预约等服务</t>
  </si>
  <si>
    <t>其他不动产项目工程实施及产品</t>
  </si>
  <si>
    <t>企业保险</t>
  </si>
  <si>
    <t>其他电子耗材</t>
  </si>
  <si>
    <t>紧急救援类服务</t>
  </si>
  <si>
    <t>其他调研咨询服务</t>
  </si>
  <si>
    <t>履约评价得分（同品类）</t>
    <phoneticPr fontId="2" type="noConversion"/>
  </si>
  <si>
    <t>入库审查结果*</t>
    <phoneticPr fontId="2" type="noConversion"/>
  </si>
  <si>
    <t>认证编号</t>
    <phoneticPr fontId="2" type="noConversion"/>
  </si>
  <si>
    <t>采购大类</t>
    <phoneticPr fontId="2" type="noConversion"/>
  </si>
  <si>
    <t>采购中类</t>
    <phoneticPr fontId="2" type="noConversion"/>
  </si>
  <si>
    <t>采购小类</t>
    <phoneticPr fontId="2" type="noConversion"/>
  </si>
  <si>
    <t>认证评估得分</t>
    <phoneticPr fontId="2" type="noConversion"/>
  </si>
  <si>
    <t>供应商等级</t>
    <phoneticPr fontId="2" type="noConversion"/>
  </si>
  <si>
    <t>审查人</t>
  </si>
  <si>
    <t>基本资格条件审查项目</t>
    <phoneticPr fontId="2" type="noConversion"/>
  </si>
  <si>
    <t>特定资格条件审查项目</t>
    <phoneticPr fontId="2" type="noConversion"/>
  </si>
  <si>
    <t>其他要求</t>
    <phoneticPr fontId="2" type="noConversion"/>
  </si>
  <si>
    <t>近6个月缴纳社保人数</t>
    <phoneticPr fontId="2" type="noConversion"/>
  </si>
  <si>
    <t>近3年行业案例</t>
    <phoneticPr fontId="2" type="noConversion"/>
  </si>
  <si>
    <t>特定资格条件审查结果*</t>
    <phoneticPr fontId="2" type="noConversion"/>
  </si>
  <si>
    <t>具有良好的商业信誉和且近三年没有重大违法记录</t>
    <phoneticPr fontId="2" type="noConversion"/>
  </si>
  <si>
    <t>具有健全的财务会计制度</t>
    <phoneticPr fontId="2" type="noConversion"/>
  </si>
  <si>
    <t>供应商等级计分规则</t>
    <phoneticPr fontId="2" type="noConversion"/>
  </si>
  <si>
    <r>
      <t>A</t>
    </r>
    <r>
      <rPr>
        <b/>
        <sz val="10"/>
        <color rgb="FFFFFFFF"/>
        <rFont val="Arial"/>
        <family val="2"/>
      </rPr>
      <t>级</t>
    </r>
  </si>
  <si>
    <r>
      <t>B</t>
    </r>
    <r>
      <rPr>
        <b/>
        <sz val="10"/>
        <color rgb="FFFFFFFF"/>
        <rFont val="Arial"/>
        <family val="2"/>
      </rPr>
      <t>级</t>
    </r>
  </si>
  <si>
    <r>
      <t>C</t>
    </r>
    <r>
      <rPr>
        <b/>
        <sz val="10"/>
        <color rgb="FFFFFFFF"/>
        <rFont val="Arial"/>
        <family val="2"/>
      </rPr>
      <t>级</t>
    </r>
  </si>
  <si>
    <r>
      <t>D</t>
    </r>
    <r>
      <rPr>
        <b/>
        <sz val="10"/>
        <color rgb="FFFFFFFF"/>
        <rFont val="Arial"/>
        <family val="2"/>
      </rPr>
      <t>级</t>
    </r>
  </si>
  <si>
    <t>中标率较高 [67%-83%)</t>
    <phoneticPr fontId="2" type="noConversion"/>
  </si>
  <si>
    <t>分值</t>
  </si>
  <si>
    <t>&gt; 80</t>
  </si>
  <si>
    <t>66~80</t>
  </si>
  <si>
    <t>1~65</t>
  </si>
  <si>
    <t>参与数</t>
    <phoneticPr fontId="2" type="noConversion"/>
  </si>
  <si>
    <t>中标数</t>
    <phoneticPr fontId="2" type="noConversion"/>
  </si>
  <si>
    <t>中标率</t>
    <phoneticPr fontId="2" type="noConversion"/>
  </si>
  <si>
    <t>等级评估项目</t>
  </si>
  <si>
    <t>得分</t>
  </si>
  <si>
    <t>入库供应商</t>
  </si>
  <si>
    <t>有条件入库供应商</t>
  </si>
  <si>
    <t>年审失效的入库供应商</t>
  </si>
  <si>
    <t>入库失败供应商</t>
  </si>
  <si>
    <t>一般供应商</t>
  </si>
  <si>
    <r>
      <t>近</t>
    </r>
    <r>
      <rPr>
        <b/>
        <sz val="10"/>
        <color rgb="FF0070C0"/>
        <rFont val="Calibri"/>
        <family val="2"/>
      </rPr>
      <t>1</t>
    </r>
    <r>
      <rPr>
        <b/>
        <sz val="10"/>
        <color rgb="FF0070C0"/>
        <rFont val="Arial"/>
        <family val="2"/>
      </rPr>
      <t>年履约评价得分≥</t>
    </r>
    <r>
      <rPr>
        <b/>
        <sz val="10"/>
        <color rgb="FF0070C0"/>
        <rFont val="Calibri"/>
        <family val="2"/>
      </rPr>
      <t>4.25</t>
    </r>
  </si>
  <si>
    <r>
      <t>3.5≤近1</t>
    </r>
    <r>
      <rPr>
        <b/>
        <sz val="10"/>
        <color rgb="FF000000"/>
        <rFont val="Arial"/>
        <family val="2"/>
      </rPr>
      <t>年履约评价得分＜</t>
    </r>
    <r>
      <rPr>
        <b/>
        <sz val="10"/>
        <color rgb="FF000000"/>
        <rFont val="Calibri"/>
        <family val="2"/>
      </rPr>
      <t>4.25</t>
    </r>
  </si>
  <si>
    <r>
      <t>3≤近1</t>
    </r>
    <r>
      <rPr>
        <b/>
        <sz val="10"/>
        <color rgb="FF2E2E2E"/>
        <rFont val="Arial"/>
        <family val="2"/>
      </rPr>
      <t>年履约评价得分＜</t>
    </r>
    <r>
      <rPr>
        <b/>
        <sz val="10"/>
        <color rgb="FF2E2E2E"/>
        <rFont val="Calibri"/>
        <family val="2"/>
      </rPr>
      <t>3.5</t>
    </r>
  </si>
  <si>
    <t>中标率中等 [25-67%)</t>
    <phoneticPr fontId="2" type="noConversion"/>
  </si>
  <si>
    <t>中标率极高 [83%-100%)</t>
    <phoneticPr fontId="2" type="noConversion"/>
  </si>
  <si>
    <r>
      <t>供应商处置（清退</t>
    </r>
    <r>
      <rPr>
        <b/>
        <sz val="10"/>
        <color rgb="FFC00000"/>
        <rFont val="Calibri"/>
        <family val="2"/>
      </rPr>
      <t>/</t>
    </r>
    <r>
      <rPr>
        <b/>
        <sz val="10"/>
        <color rgb="FFC00000"/>
        <rFont val="Arial"/>
        <family val="2"/>
      </rPr>
      <t>禁用）</t>
    </r>
  </si>
  <si>
    <t>清零</t>
  </si>
  <si>
    <t>近一年参与项目数（全品类）</t>
    <phoneticPr fontId="2" type="noConversion"/>
  </si>
  <si>
    <t>近一年投标中标率（全品类）</t>
    <phoneticPr fontId="2" type="noConversion"/>
  </si>
  <si>
    <t>近一年弃标次数（全品类）</t>
    <phoneticPr fontId="2" type="noConversion"/>
  </si>
  <si>
    <r>
      <rPr>
        <b/>
        <sz val="10"/>
        <color theme="1"/>
        <rFont val="微软雅黑"/>
        <family val="2"/>
        <charset val="134"/>
      </rPr>
      <t>其他</t>
    </r>
    <r>
      <rPr>
        <sz val="10"/>
        <color theme="1"/>
        <rFont val="微软雅黑"/>
        <family val="2"/>
        <charset val="134"/>
      </rPr>
      <t>：</t>
    </r>
    <phoneticPr fontId="2" type="noConversion"/>
  </si>
  <si>
    <t>受邀后弃标（每次）</t>
    <phoneticPr fontId="2" type="noConversion"/>
  </si>
  <si>
    <t>受邀后未投标（每次）扣5分</t>
    <phoneticPr fontId="2" type="noConversion"/>
  </si>
  <si>
    <t>基础得分</t>
    <phoneticPr fontId="2" type="noConversion"/>
  </si>
  <si>
    <t>综合评分*</t>
    <phoneticPr fontId="2" type="noConversion"/>
  </si>
  <si>
    <t>一、等级认证评估结果</t>
    <phoneticPr fontId="2" type="noConversion"/>
  </si>
  <si>
    <t>二、入库资格审查</t>
    <phoneticPr fontId="2" type="noConversion"/>
  </si>
  <si>
    <t>三、近一年合作情况</t>
    <phoneticPr fontId="2" type="noConversion"/>
  </si>
  <si>
    <t>审查人1</t>
    <phoneticPr fontId="2" type="noConversion"/>
  </si>
  <si>
    <t>审查人2</t>
    <phoneticPr fontId="2" type="noConversion"/>
  </si>
  <si>
    <t>以下公司人员是否与被引入供应商存在关联关系</t>
    <phoneticPr fontId="2" type="noConversion"/>
  </si>
  <si>
    <t>以下已合作供应商是否与被引入供应商存在关联关系</t>
    <phoneticPr fontId="2" type="noConversion"/>
  </si>
  <si>
    <t>四、关联关系排查</t>
    <phoneticPr fontId="2" type="noConversion"/>
  </si>
  <si>
    <t>引入部门</t>
    <phoneticPr fontId="2" type="noConversion"/>
  </si>
  <si>
    <t>公司/机构近一年订单额</t>
    <phoneticPr fontId="2" type="noConversion"/>
  </si>
  <si>
    <t>公司/机构已有供应商数</t>
    <phoneticPr fontId="2" type="noConversion"/>
  </si>
  <si>
    <t>最早合作记录</t>
    <phoneticPr fontId="2" type="noConversion"/>
  </si>
  <si>
    <t>若有实施中的清退/禁用，得分清零</t>
    <phoneticPr fontId="2" type="noConversion"/>
  </si>
  <si>
    <t>≥4.25 得5分; ＜3.5 扣5至10分</t>
    <phoneticPr fontId="2" type="noConversion"/>
  </si>
  <si>
    <t>达成情况</t>
    <phoneticPr fontId="2" type="noConversion"/>
  </si>
  <si>
    <t>供应商中标率区间说明</t>
    <phoneticPr fontId="2" type="noConversion"/>
  </si>
  <si>
    <r>
      <rPr>
        <b/>
        <sz val="10"/>
        <color rgb="FF2E2E2E"/>
        <rFont val="微软雅黑"/>
        <family val="2"/>
        <charset val="134"/>
      </rPr>
      <t>近</t>
    </r>
    <r>
      <rPr>
        <b/>
        <sz val="10"/>
        <color rgb="FF2E2E2E"/>
        <rFont val="Calibri"/>
        <family val="2"/>
      </rPr>
      <t>1</t>
    </r>
    <r>
      <rPr>
        <b/>
        <sz val="10"/>
        <color rgb="FF2E2E2E"/>
        <rFont val="微软雅黑"/>
        <family val="2"/>
        <charset val="134"/>
      </rPr>
      <t>年履约评价得分＜</t>
    </r>
    <r>
      <rPr>
        <b/>
        <sz val="10"/>
        <color rgb="FF2E2E2E"/>
        <rFont val="Calibri"/>
        <family val="2"/>
      </rPr>
      <t>3</t>
    </r>
    <phoneticPr fontId="2" type="noConversion"/>
  </si>
  <si>
    <t>中标率低【0-25%)；中标率极低（黄色部分）</t>
    <phoneticPr fontId="2" type="noConversion"/>
  </si>
  <si>
    <t>参与项目=3或4，中标率=0</t>
    <phoneticPr fontId="2" type="noConversion"/>
  </si>
  <si>
    <t>参与项目≥5，中标率=0</t>
    <phoneticPr fontId="2" type="noConversion"/>
  </si>
  <si>
    <r>
      <t>参与项目≥</t>
    </r>
    <r>
      <rPr>
        <b/>
        <sz val="10"/>
        <color rgb="FF2E2E2E"/>
        <rFont val="Arial"/>
        <family val="2"/>
      </rPr>
      <t>3</t>
    </r>
    <r>
      <rPr>
        <b/>
        <sz val="10"/>
        <color rgb="FF2E2E2E"/>
        <rFont val="微软雅黑"/>
        <family val="2"/>
        <charset val="134"/>
      </rPr>
      <t>，</t>
    </r>
    <r>
      <rPr>
        <b/>
        <sz val="10"/>
        <color rgb="FF2E2E2E"/>
        <rFont val="Arial"/>
        <family val="2"/>
      </rPr>
      <t>0&lt;</t>
    </r>
    <r>
      <rPr>
        <b/>
        <sz val="10"/>
        <color rgb="FF2E2E2E"/>
        <rFont val="微软雅黑"/>
        <family val="2"/>
        <charset val="134"/>
      </rPr>
      <t>中标率</t>
    </r>
    <r>
      <rPr>
        <b/>
        <sz val="10"/>
        <color rgb="FF2E2E2E"/>
        <rFont val="Arial"/>
        <family val="2"/>
      </rPr>
      <t>&lt;25%</t>
    </r>
    <phoneticPr fontId="2" type="noConversion"/>
  </si>
  <si>
    <t>参与项目数≥3且，中标低扣5分，极低扣10分
详见“计分规则”表</t>
    <phoneticPr fontId="2" type="noConversion"/>
  </si>
  <si>
    <t>成立年限</t>
    <phoneticPr fontId="2" type="noConversion"/>
  </si>
  <si>
    <t>资质认证/许可</t>
    <phoneticPr fontId="2" type="noConversion"/>
  </si>
  <si>
    <t>RZ2024-XXX</t>
    <phoneticPr fontId="2" type="noConversion"/>
  </si>
  <si>
    <t>引入人</t>
    <phoneticPr fontId="2" type="noConversion"/>
  </si>
  <si>
    <t>引入人直属上级</t>
    <phoneticPr fontId="2" type="noConversion"/>
  </si>
  <si>
    <t>部门/机构负责人</t>
    <phoneticPr fontId="2" type="noConversion"/>
  </si>
  <si>
    <t>集采经办人</t>
    <phoneticPr fontId="2" type="noConversion"/>
  </si>
  <si>
    <t>集采办负责人</t>
    <phoneticPr fontId="2" type="noConversion"/>
  </si>
  <si>
    <t>登记人姓名</t>
    <phoneticPr fontId="34" type="noConversion"/>
  </si>
  <si>
    <t>登记人联系方式</t>
    <phoneticPr fontId="34" type="noConversion"/>
  </si>
  <si>
    <t>操作分类</t>
    <phoneticPr fontId="34" type="noConversion"/>
  </si>
  <si>
    <t>请选择…</t>
  </si>
  <si>
    <t>提交时间</t>
    <phoneticPr fontId="34" type="noConversion"/>
  </si>
  <si>
    <t>公司基本信息</t>
    <phoneticPr fontId="34" type="noConversion"/>
  </si>
  <si>
    <t>工商登记</t>
    <phoneticPr fontId="34" type="noConversion"/>
  </si>
  <si>
    <t>所在地区</t>
    <phoneticPr fontId="34" type="noConversion"/>
  </si>
  <si>
    <t>资质信息</t>
    <phoneticPr fontId="34" type="noConversion"/>
  </si>
  <si>
    <t xml:space="preserve">   资质证书扫描件</t>
    <phoneticPr fontId="34" type="noConversion"/>
  </si>
  <si>
    <t>企业经营管理</t>
    <phoneticPr fontId="34" type="noConversion"/>
  </si>
  <si>
    <t>年份</t>
    <phoneticPr fontId="34" type="noConversion"/>
  </si>
  <si>
    <t>总经理/负责人</t>
    <phoneticPr fontId="34" type="noConversion"/>
  </si>
  <si>
    <t>是否上市</t>
    <phoneticPr fontId="34" type="noConversion"/>
  </si>
  <si>
    <t>企业年报是否完成更新</t>
    <phoneticPr fontId="34" type="noConversion"/>
  </si>
  <si>
    <t>缴纳社保人数</t>
    <phoneticPr fontId="34" type="noConversion"/>
  </si>
  <si>
    <t xml:space="preserve">  社保缴纳证明</t>
    <phoneticPr fontId="34" type="noConversion"/>
  </si>
  <si>
    <r>
      <rPr>
        <sz val="8"/>
        <color rgb="FF4B8398"/>
        <rFont val="微软雅黑"/>
        <family val="2"/>
        <charset val="134"/>
      </rPr>
      <t xml:space="preserve"> </t>
    </r>
    <r>
      <rPr>
        <b/>
        <sz val="8"/>
        <rFont val="微软雅黑"/>
        <family val="2"/>
        <charset val="134"/>
      </rPr>
      <t>财务状况</t>
    </r>
    <phoneticPr fontId="34" type="noConversion"/>
  </si>
  <si>
    <t>评估年度</t>
    <phoneticPr fontId="34" type="noConversion"/>
  </si>
  <si>
    <r>
      <rPr>
        <b/>
        <sz val="8"/>
        <rFont val="微软雅黑"/>
        <family val="2"/>
        <charset val="134"/>
      </rPr>
      <t>财务指标</t>
    </r>
  </si>
  <si>
    <r>
      <rPr>
        <b/>
        <sz val="8"/>
        <rFont val="微软雅黑"/>
        <family val="2"/>
        <charset val="134"/>
      </rPr>
      <t>相关财务报告(盖公章)</t>
    </r>
  </si>
  <si>
    <r>
      <rPr>
        <sz val="8"/>
        <rFont val="微软雅黑"/>
        <family val="2"/>
        <charset val="134"/>
      </rPr>
      <t>营业收入</t>
    </r>
  </si>
  <si>
    <r>
      <rPr>
        <sz val="8"/>
        <rFont val="微软雅黑"/>
        <family val="2"/>
        <charset val="134"/>
      </rPr>
      <t>毛利润(营业收入-营业成本)</t>
    </r>
  </si>
  <si>
    <t>资产总额</t>
    <phoneticPr fontId="34" type="noConversion"/>
  </si>
  <si>
    <r>
      <rPr>
        <sz val="8"/>
        <rFont val="微软雅黑"/>
        <family val="2"/>
        <charset val="134"/>
      </rPr>
      <t>资产负债率(负债总额/资产总额)</t>
    </r>
  </si>
  <si>
    <t>流动资产总额</t>
    <phoneticPr fontId="34" type="noConversion"/>
  </si>
  <si>
    <t>流动比率(流动资产额/流动负债额)</t>
    <phoneticPr fontId="34" type="noConversion"/>
  </si>
  <si>
    <t>不良记录反馈</t>
    <phoneticPr fontId="34" type="noConversion"/>
  </si>
  <si>
    <t>近三年行政处罚</t>
    <phoneticPr fontId="34" type="noConversion"/>
  </si>
  <si>
    <t>近三年违规通报</t>
    <phoneticPr fontId="34" type="noConversion"/>
  </si>
  <si>
    <t>相关说明文档(盖公章)</t>
    <phoneticPr fontId="34" type="noConversion"/>
  </si>
  <si>
    <t>业绩说明（近三年合作案例）</t>
    <phoneticPr fontId="34" type="noConversion"/>
  </si>
  <si>
    <t>合同签订时间</t>
    <phoneticPr fontId="34" type="noConversion"/>
  </si>
  <si>
    <t>合同首页扫描</t>
  </si>
  <si>
    <t>合同末页扫描</t>
    <phoneticPr fontId="34" type="noConversion"/>
  </si>
  <si>
    <r>
      <rPr>
        <b/>
        <sz val="8"/>
        <rFont val="微软雅黑"/>
        <family val="2"/>
        <charset val="134"/>
      </rPr>
      <t>经营状态</t>
    </r>
  </si>
  <si>
    <r>
      <rPr>
        <b/>
        <sz val="8"/>
        <rFont val="微软雅黑"/>
        <family val="2"/>
        <charset val="134"/>
      </rPr>
      <t>注册资本</t>
    </r>
  </si>
  <si>
    <r>
      <rPr>
        <b/>
        <sz val="8"/>
        <rFont val="微软雅黑"/>
        <family val="2"/>
        <charset val="134"/>
      </rPr>
      <t>法人代表</t>
    </r>
  </si>
  <si>
    <r>
      <rPr>
        <b/>
        <sz val="8"/>
        <rFont val="微软雅黑"/>
        <family val="2"/>
        <charset val="134"/>
      </rPr>
      <t>纳税人身份</t>
    </r>
  </si>
  <si>
    <r>
      <rPr>
        <b/>
        <sz val="8"/>
        <rFont val="微软雅黑"/>
        <family val="2"/>
        <charset val="134"/>
      </rPr>
      <t>经营范围</t>
    </r>
  </si>
  <si>
    <r>
      <rPr>
        <b/>
        <sz val="8"/>
        <rFont val="微软雅黑"/>
        <family val="2"/>
        <charset val="134"/>
      </rPr>
      <t>成立时间</t>
    </r>
  </si>
  <si>
    <r>
      <rPr>
        <b/>
        <sz val="8"/>
        <rFont val="微软雅黑"/>
        <family val="2"/>
        <charset val="134"/>
      </rPr>
      <t>企业性质</t>
    </r>
  </si>
  <si>
    <r>
      <rPr>
        <b/>
        <sz val="8"/>
        <rFont val="微软雅黑"/>
        <family val="2"/>
        <charset val="134"/>
      </rPr>
      <t>经营期限</t>
    </r>
  </si>
  <si>
    <r>
      <rPr>
        <b/>
        <sz val="8"/>
        <rFont val="微软雅黑"/>
        <family val="2"/>
        <charset val="134"/>
      </rPr>
      <t>注册时间</t>
    </r>
  </si>
  <si>
    <r>
      <rPr>
        <b/>
        <sz val="8"/>
        <rFont val="微软雅黑"/>
        <family val="2"/>
        <charset val="134"/>
      </rPr>
      <t>注册地址</t>
    </r>
  </si>
  <si>
    <r>
      <rPr>
        <b/>
        <sz val="8"/>
        <rFont val="微软雅黑"/>
        <family val="2"/>
        <charset val="134"/>
      </rPr>
      <t>证书名称</t>
    </r>
  </si>
  <si>
    <r>
      <rPr>
        <b/>
        <sz val="8"/>
        <rFont val="微软雅黑"/>
        <family val="2"/>
        <charset val="134"/>
      </rPr>
      <t>资质等级</t>
    </r>
  </si>
  <si>
    <r>
      <rPr>
        <b/>
        <sz val="8"/>
        <rFont val="微软雅黑"/>
        <family val="2"/>
        <charset val="134"/>
      </rPr>
      <t>证书编号</t>
    </r>
  </si>
  <si>
    <r>
      <rPr>
        <b/>
        <sz val="8"/>
        <rFont val="微软雅黑"/>
        <family val="2"/>
        <charset val="134"/>
      </rPr>
      <t>近三年不良纳税</t>
    </r>
  </si>
  <si>
    <r>
      <rPr>
        <b/>
        <sz val="8"/>
        <rFont val="微软雅黑"/>
        <family val="2"/>
        <charset val="134"/>
      </rPr>
      <t>近三年法律诉讼</t>
    </r>
  </si>
  <si>
    <r>
      <rPr>
        <b/>
        <sz val="8"/>
        <rFont val="微软雅黑"/>
        <family val="2"/>
        <charset val="134"/>
      </rPr>
      <t>合作单位</t>
    </r>
  </si>
  <si>
    <r>
      <rPr>
        <b/>
        <sz val="8"/>
        <rFont val="微软雅黑"/>
        <family val="2"/>
        <charset val="134"/>
      </rPr>
      <t>项目描述</t>
    </r>
  </si>
  <si>
    <r>
      <rPr>
        <b/>
        <sz val="8"/>
        <rFont val="微软雅黑"/>
        <family val="2"/>
        <charset val="134"/>
      </rPr>
      <t>合同金额(万元)</t>
    </r>
  </si>
  <si>
    <t>近3年资产负债率</t>
    <phoneticPr fontId="2" type="noConversion"/>
  </si>
  <si>
    <r>
      <rPr>
        <b/>
        <sz val="8"/>
        <rFont val="微软雅黑"/>
        <family val="2"/>
        <charset val="134"/>
      </rPr>
      <t>公司名称</t>
    </r>
    <phoneticPr fontId="34" type="noConversion"/>
  </si>
  <si>
    <r>
      <rPr>
        <b/>
        <sz val="8"/>
        <rFont val="微软雅黑"/>
        <family val="2"/>
        <charset val="134"/>
      </rPr>
      <t>官方网站</t>
    </r>
    <phoneticPr fontId="34" type="noConversion"/>
  </si>
  <si>
    <r>
      <rPr>
        <b/>
        <sz val="8"/>
        <rFont val="微软雅黑"/>
        <family val="2"/>
        <charset val="134"/>
      </rPr>
      <t>公司简介</t>
    </r>
    <phoneticPr fontId="34" type="noConversion"/>
  </si>
  <si>
    <r>
      <rPr>
        <b/>
        <sz val="8"/>
        <rFont val="微软雅黑"/>
        <family val="2"/>
        <charset val="134"/>
      </rPr>
      <t>统—社会信用代码证号</t>
    </r>
    <phoneticPr fontId="34" type="noConversion"/>
  </si>
  <si>
    <r>
      <rPr>
        <b/>
        <sz val="8"/>
        <rFont val="微软雅黑"/>
        <family val="2"/>
        <charset val="134"/>
      </rPr>
      <t>联系地址</t>
    </r>
    <phoneticPr fontId="34" type="noConversion"/>
  </si>
  <si>
    <t>战略</t>
  </si>
  <si>
    <t>≥500万</t>
  </si>
  <si>
    <t>≥30人</t>
  </si>
  <si>
    <t>杠杆</t>
  </si>
  <si>
    <t>≥1000万</t>
  </si>
  <si>
    <t>非关键</t>
  </si>
  <si>
    <t>≥100万</t>
  </si>
  <si>
    <t>≥5人</t>
  </si>
  <si>
    <t>近三年1个及以上相关金融行业案例</t>
  </si>
  <si>
    <t>Jason Zhu</t>
  </si>
  <si>
    <t>≥50人</t>
  </si>
  <si>
    <t>瓶颈</t>
  </si>
  <si>
    <t>≥50万</t>
  </si>
  <si>
    <t>≥20人</t>
  </si>
  <si>
    <t>≥2500万</t>
  </si>
  <si>
    <t>≥500人</t>
  </si>
  <si>
    <t>≥10人</t>
  </si>
  <si>
    <t>近三年2个及以上相关金融行业案例</t>
  </si>
  <si>
    <t>≥10万</t>
  </si>
  <si>
    <t>&gt;0</t>
  </si>
  <si>
    <t>≥300万</t>
  </si>
  <si>
    <t>≥250人</t>
  </si>
  <si>
    <t>Ivan Chen</t>
  </si>
  <si>
    <t>≥1500万</t>
  </si>
  <si>
    <t>≥3000万</t>
  </si>
  <si>
    <t>≥2000万</t>
  </si>
  <si>
    <t>≥200万</t>
  </si>
  <si>
    <t xml:space="preserve"> 有效期
（生效日期--截止日期）</t>
    <phoneticPr fontId="34" type="noConversion"/>
  </si>
  <si>
    <t>负债总额</t>
    <phoneticPr fontId="2" type="noConversion"/>
  </si>
  <si>
    <t>流动负债总额</t>
    <phoneticPr fontId="2" type="noConversion"/>
  </si>
  <si>
    <t>流动负债总额</t>
    <phoneticPr fontId="34" type="noConversion"/>
  </si>
  <si>
    <t>集采供应商入库特定资格条件</t>
  </si>
  <si>
    <t>版本号</t>
  </si>
  <si>
    <t>V3.0</t>
  </si>
  <si>
    <t>登记要求：1.按版本号完整保存修订记录。2.变更登记流程：品类经理邮件通知内控组，内控组录入表格，另存新版本；3变更填写方式：于变更项插入备注，参考格式：2022/8/1版本 为5人，同时变更G列修订时间 。</t>
  </si>
  <si>
    <t>一级品类</t>
  </si>
  <si>
    <t>二级品类</t>
  </si>
  <si>
    <t>三级品类</t>
  </si>
  <si>
    <t>品类定位</t>
  </si>
  <si>
    <t>品类经理</t>
  </si>
  <si>
    <t>修订时间</t>
  </si>
  <si>
    <t>成立时间</t>
  </si>
  <si>
    <t>缴纳社保人数</t>
  </si>
  <si>
    <t>资质认证/许可</t>
  </si>
  <si>
    <t>资产负债率（≤)</t>
  </si>
  <si>
    <t>毛利润</t>
  </si>
  <si>
    <t>流动比(≥）</t>
  </si>
  <si>
    <t>行业案例</t>
  </si>
  <si>
    <t>市场、运营、
后勤服务</t>
  </si>
  <si>
    <t>Steven Li</t>
  </si>
  <si>
    <t>≥3年</t>
  </si>
  <si>
    <t>近三年1个及以上相关项目案例</t>
  </si>
  <si>
    <t>近三年2个及以上相关行业案例</t>
  </si>
  <si>
    <t>《印刷经营许可证》、《ISO质量管理体系认证》</t>
  </si>
  <si>
    <t>近三年2个及以上相关项目案例</t>
  </si>
  <si>
    <t>≥5年</t>
  </si>
  <si>
    <t>近三年3个及以上相关金融行业案例</t>
  </si>
  <si>
    <t>国家颁发增值电信经营许可</t>
  </si>
  <si>
    <t>近三年2个及以上相关案例</t>
  </si>
  <si>
    <t>装修施工服务</t>
  </si>
  <si>
    <t>造价咨询、监理服务</t>
  </si>
  <si>
    <t>装修施工服务</t>
    <phoneticPr fontId="2" type="noConversion"/>
  </si>
  <si>
    <t>装修设计服务</t>
    <phoneticPr fontId="2" type="noConversion"/>
  </si>
  <si>
    <t>造价咨询、监理服务</t>
    <phoneticPr fontId="2" type="noConversion"/>
  </si>
  <si>
    <t>版本4.0</t>
    <phoneticPr fontId="2" type="noConversion"/>
  </si>
  <si>
    <t>近3年毛利润</t>
    <phoneticPr fontId="2" type="noConversion"/>
  </si>
  <si>
    <t>近3年流动比</t>
    <phoneticPr fontId="2" type="noConversion"/>
  </si>
  <si>
    <t>征集</t>
  </si>
  <si>
    <t>2025年</t>
    <phoneticPr fontId="34" type="noConversion"/>
  </si>
  <si>
    <t>请提供扫描件</t>
    <phoneticPr fontId="2" type="noConversion"/>
  </si>
  <si>
    <t>（请提交附件）</t>
    <phoneticPr fontId="34" type="noConversion"/>
  </si>
  <si>
    <t>反馈时间</t>
    <phoneticPr fontId="2" type="noConversion"/>
  </si>
  <si>
    <t>（请提交信用中国报告附件）</t>
    <phoneticPr fontId="34" type="noConversion"/>
  </si>
  <si>
    <t>供应商信息登记表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</si>
</sst>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76" formatCode="#,##0_);[Red]\(#,##0\)"/>
    <numFmt numFmtId="177" formatCode="0.00_);[Red]\(0.00\)"/>
    <numFmt numFmtId="178" formatCode="&quot;¥&quot;#,##0.00_);[Red]\(&quot;¥&quot;#,##0.00\)"/>
    <numFmt numFmtId="179" formatCode="#,##0.00_ "/>
  </numFmts>
  <fonts count="54" x14ac:knownFonts="1">
    <font>
      <sz val="11"/>
      <color theme="1"/>
      <name val="等线"/>
      <family val="2"/>
      <scheme val="minor"/>
    </font>
    <font>
      <sz val="10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8"/>
      <color theme="1"/>
      <name val="微软雅黑"/>
      <family val="2"/>
      <charset val="134"/>
    </font>
    <font>
      <u/>
      <sz val="11"/>
      <color theme="10"/>
      <name val="宋体"/>
      <family val="3"/>
      <charset val="134"/>
    </font>
    <font>
      <sz val="9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b/>
      <sz val="10"/>
      <color rgb="FFFFFFFF"/>
      <name val="微软雅黑"/>
      <family val="2"/>
      <charset val="134"/>
    </font>
    <font>
      <b/>
      <sz val="10"/>
      <color rgb="FFFFFFFF"/>
      <name val="Calibri"/>
      <family val="2"/>
    </font>
    <font>
      <b/>
      <sz val="10"/>
      <color rgb="FFFFFFFF"/>
      <name val="Arial"/>
      <family val="2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Arial"/>
      <family val="2"/>
    </font>
    <font>
      <b/>
      <sz val="10"/>
      <color rgb="FF0070C0"/>
      <name val="Arial"/>
      <family val="2"/>
    </font>
    <font>
      <b/>
      <sz val="10"/>
      <color rgb="FF0070C0"/>
      <name val="Calibri"/>
      <family val="2"/>
    </font>
    <font>
      <sz val="10"/>
      <color rgb="FF0070C0"/>
      <name val="Calibri"/>
      <family val="2"/>
    </font>
    <font>
      <b/>
      <sz val="10"/>
      <color rgb="FF000000"/>
      <name val="Calibri"/>
      <family val="2"/>
    </font>
    <font>
      <b/>
      <sz val="10"/>
      <color rgb="FF2E2E2E"/>
      <name val="Calibri"/>
      <family val="2"/>
    </font>
    <font>
      <b/>
      <sz val="10"/>
      <color rgb="FF2E2E2E"/>
      <name val="Arial"/>
      <family val="2"/>
    </font>
    <font>
      <sz val="10"/>
      <color rgb="FF2E2E2E"/>
      <name val="Calibri"/>
      <family val="2"/>
    </font>
    <font>
      <b/>
      <sz val="10"/>
      <color rgb="FFC00000"/>
      <name val="Arial"/>
      <family val="2"/>
    </font>
    <font>
      <b/>
      <sz val="10"/>
      <color rgb="FFC00000"/>
      <name val="Calibri"/>
      <family val="2"/>
    </font>
    <font>
      <b/>
      <sz val="16"/>
      <color theme="1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rgb="FF2E2E2E"/>
      <name val="微软雅黑"/>
      <family val="2"/>
      <charset val="134"/>
    </font>
    <font>
      <b/>
      <sz val="10"/>
      <color rgb="FF2E2E2E"/>
      <name val="Arial"/>
      <family val="2"/>
      <charset val="134"/>
    </font>
    <font>
      <sz val="11"/>
      <color rgb="FF000000"/>
      <name val="Arial"/>
      <family val="2"/>
    </font>
    <font>
      <sz val="9"/>
      <name val="宋体"/>
      <family val="3"/>
      <charset val="134"/>
    </font>
    <font>
      <sz val="8"/>
      <color rgb="FF000000"/>
      <name val="微软雅黑"/>
      <family val="2"/>
      <charset val="134"/>
    </font>
    <font>
      <sz val="8"/>
      <name val="微软雅黑"/>
      <family val="2"/>
      <charset val="134"/>
    </font>
    <font>
      <sz val="8"/>
      <color rgb="FF0075B0"/>
      <name val="微软雅黑"/>
      <family val="2"/>
      <charset val="134"/>
    </font>
    <font>
      <b/>
      <sz val="8"/>
      <name val="微软雅黑"/>
      <family val="2"/>
      <charset val="134"/>
    </font>
    <font>
      <sz val="8"/>
      <color rgb="FFA60006"/>
      <name val="微软雅黑"/>
      <family val="2"/>
      <charset val="134"/>
    </font>
    <font>
      <sz val="8"/>
      <color rgb="FF4B8398"/>
      <name val="微软雅黑"/>
      <family val="2"/>
      <charset val="134"/>
    </font>
    <font>
      <sz val="8"/>
      <color rgb="FF0084A5"/>
      <name val="微软雅黑"/>
      <family val="2"/>
      <charset val="134"/>
    </font>
    <font>
      <b/>
      <sz val="8"/>
      <color rgb="FF000000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b/>
      <sz val="12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b/>
      <sz val="9"/>
      <color theme="0" tint="-4.9989318521683403E-2"/>
      <name val="等线"/>
      <family val="3"/>
      <charset val="134"/>
      <scheme val="minor"/>
    </font>
    <font>
      <sz val="9"/>
      <color theme="5" tint="-0.249977111117893"/>
      <name val="等线"/>
      <family val="2"/>
      <scheme val="minor"/>
    </font>
    <font>
      <b/>
      <sz val="9"/>
      <color theme="0"/>
      <name val="微软雅黑"/>
      <family val="2"/>
      <charset val="134"/>
    </font>
    <font>
      <b/>
      <sz val="9"/>
      <color theme="2" tint="-0.89999084444715716"/>
      <name val="微软雅黑"/>
      <family val="2"/>
      <charset val="134"/>
    </font>
    <font>
      <sz val="9"/>
      <color theme="2" tint="-0.89999084444715716"/>
      <name val="微软雅黑"/>
      <family val="2"/>
      <charset val="134"/>
    </font>
    <font>
      <sz val="11"/>
      <color rgb="FF000000"/>
      <name val="Verdana"/>
      <family val="2"/>
    </font>
    <font>
      <sz val="9"/>
      <color rgb="FFFF0000"/>
      <name val="微软雅黑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5D5D5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D2D2D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FDFD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theme="0" tint="-0.14999847407452621"/>
      </right>
      <top style="medium">
        <color theme="1" tint="0.499984740745262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0" tint="-0.14999847407452621"/>
      </left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/>
      <top style="medium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/>
      <diagonal/>
    </border>
    <border>
      <left style="thin">
        <color theme="3" tint="0.79998168889431442"/>
      </left>
      <right style="thin">
        <color theme="3" tint="0.79998168889431442"/>
      </right>
      <top/>
      <bottom/>
      <diagonal/>
    </border>
    <border>
      <left style="thin">
        <color theme="3" tint="0.79998168889431442"/>
      </left>
      <right style="thin">
        <color theme="3" tint="0.79998168889431442"/>
      </right>
      <top/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/>
      <bottom style="medium">
        <color indexed="64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medium">
        <color indexed="64"/>
      </bottom>
      <diagonal/>
    </border>
    <border>
      <left style="thin">
        <color theme="3" tint="0.79998168889431442"/>
      </left>
      <right style="thin">
        <color theme="3" tint="0.79998168889431442"/>
      </right>
      <top style="medium">
        <color indexed="64"/>
      </top>
      <bottom/>
      <diagonal/>
    </border>
    <border>
      <left style="thin">
        <color theme="3" tint="0.79998168889431442"/>
      </left>
      <right style="thin">
        <color theme="3" tint="0.79998168889431442"/>
      </right>
      <top style="medium">
        <color indexed="64"/>
      </top>
      <bottom style="thin">
        <color theme="3" tint="0.79998168889431442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>
      <alignment vertical="center"/>
    </xf>
    <xf numFmtId="0" fontId="33" fillId="0" borderId="0"/>
  </cellStyleXfs>
  <cellXfs count="254">
    <xf numFmtId="0" fontId="0" fillId="0" borderId="0" xfId="0"/>
    <xf numFmtId="0" fontId="4" fillId="3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0" fillId="3" borderId="0" xfId="0" applyFill="1"/>
    <xf numFmtId="0" fontId="5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2" borderId="1" xfId="1" applyFont="1" applyFill="1" applyBorder="1" applyAlignment="1" applyProtection="1">
      <alignment horizontal="left" vertical="center" wrapText="1"/>
    </xf>
    <xf numFmtId="0" fontId="0" fillId="3" borderId="0" xfId="0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7" fillId="3" borderId="0" xfId="0" applyFont="1" applyFill="1"/>
    <xf numFmtId="0" fontId="5" fillId="3" borderId="0" xfId="0" applyFont="1" applyFill="1"/>
    <xf numFmtId="0" fontId="4" fillId="0" borderId="1" xfId="0" applyFont="1" applyBorder="1" applyAlignment="1">
      <alignment horizontal="left" vertical="center"/>
    </xf>
    <xf numFmtId="0" fontId="4" fillId="3" borderId="0" xfId="0" applyFont="1" applyFill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9" fillId="0" borderId="0" xfId="0" applyFont="1"/>
    <xf numFmtId="0" fontId="9" fillId="2" borderId="0" xfId="0" applyFont="1" applyFill="1"/>
    <xf numFmtId="0" fontId="10" fillId="2" borderId="0" xfId="0" applyFont="1" applyFill="1"/>
    <xf numFmtId="0" fontId="0" fillId="2" borderId="0" xfId="0" applyFill="1"/>
    <xf numFmtId="0" fontId="10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10" fillId="0" borderId="0" xfId="0" applyFont="1"/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12" fillId="5" borderId="5" xfId="0" applyFont="1" applyFill="1" applyBorder="1" applyAlignment="1">
      <alignment horizontal="center" vertical="center" wrapText="1" readingOrder="1"/>
    </xf>
    <xf numFmtId="0" fontId="13" fillId="5" borderId="5" xfId="0" applyFont="1" applyFill="1" applyBorder="1" applyAlignment="1">
      <alignment horizontal="center" vertical="center" wrapText="1" readingOrder="1"/>
    </xf>
    <xf numFmtId="0" fontId="10" fillId="2" borderId="0" xfId="0" applyFont="1" applyFill="1" applyAlignment="1">
      <alignment vertical="center"/>
    </xf>
    <xf numFmtId="0" fontId="17" fillId="8" borderId="7" xfId="0" applyFont="1" applyFill="1" applyBorder="1" applyAlignment="1">
      <alignment horizontal="center" vertical="center" wrapText="1" readingOrder="1"/>
    </xf>
    <xf numFmtId="0" fontId="18" fillId="8" borderId="7" xfId="0" applyFont="1" applyFill="1" applyBorder="1" applyAlignment="1">
      <alignment horizontal="center" vertical="center" wrapText="1" readingOrder="1"/>
    </xf>
    <xf numFmtId="0" fontId="15" fillId="2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9" fontId="15" fillId="0" borderId="6" xfId="2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9" fontId="15" fillId="0" borderId="6" xfId="2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14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6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indent="1"/>
    </xf>
    <xf numFmtId="0" fontId="10" fillId="0" borderId="4" xfId="0" applyFont="1" applyBorder="1" applyAlignment="1">
      <alignment vertical="center"/>
    </xf>
    <xf numFmtId="0" fontId="15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9" fontId="10" fillId="0" borderId="4" xfId="2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0" fontId="15" fillId="2" borderId="15" xfId="0" applyFont="1" applyFill="1" applyBorder="1" applyAlignment="1">
      <alignment horizontal="left" vertical="center" indent="1"/>
    </xf>
    <xf numFmtId="0" fontId="10" fillId="14" borderId="6" xfId="0" applyFont="1" applyFill="1" applyBorder="1" applyAlignment="1">
      <alignment horizontal="center" vertical="center"/>
    </xf>
    <xf numFmtId="9" fontId="15" fillId="14" borderId="6" xfId="2" applyFont="1" applyFill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10" fontId="1" fillId="0" borderId="4" xfId="0" applyNumberFormat="1" applyFont="1" applyBorder="1" applyAlignment="1">
      <alignment horizontal="center" vertical="center"/>
    </xf>
    <xf numFmtId="49" fontId="35" fillId="0" borderId="0" xfId="3" applyNumberFormat="1" applyFont="1" applyAlignment="1" applyProtection="1">
      <alignment horizontal="left" vertical="top" wrapText="1"/>
      <protection locked="0"/>
    </xf>
    <xf numFmtId="0" fontId="38" fillId="15" borderId="1" xfId="3" applyFont="1" applyFill="1" applyBorder="1" applyAlignment="1" applyProtection="1">
      <alignment horizontal="left" vertical="center" wrapText="1"/>
      <protection locked="0"/>
    </xf>
    <xf numFmtId="0" fontId="36" fillId="0" borderId="0" xfId="3" applyFont="1" applyAlignment="1" applyProtection="1">
      <alignment horizontal="left" vertical="center" wrapText="1"/>
      <protection locked="0"/>
    </xf>
    <xf numFmtId="0" fontId="37" fillId="0" borderId="0" xfId="3" applyFont="1" applyAlignment="1" applyProtection="1">
      <alignment horizontal="left" vertical="center" wrapText="1"/>
      <protection locked="0"/>
    </xf>
    <xf numFmtId="0" fontId="42" fillId="15" borderId="1" xfId="3" applyFont="1" applyFill="1" applyBorder="1" applyAlignment="1" applyProtection="1">
      <alignment horizontal="left" vertical="center" wrapText="1"/>
      <protection locked="0"/>
    </xf>
    <xf numFmtId="178" fontId="39" fillId="0" borderId="1" xfId="3" applyNumberFormat="1" applyFont="1" applyBorder="1" applyAlignment="1" applyProtection="1">
      <alignment horizontal="left" vertical="center" wrapText="1"/>
      <protection locked="0"/>
    </xf>
    <xf numFmtId="0" fontId="42" fillId="15" borderId="1" xfId="3" applyFont="1" applyFill="1" applyBorder="1" applyAlignment="1" applyProtection="1">
      <alignment horizontal="left" vertical="top" wrapText="1"/>
      <protection locked="0"/>
    </xf>
    <xf numFmtId="0" fontId="38" fillId="15" borderId="1" xfId="3" applyFont="1" applyFill="1" applyBorder="1" applyAlignment="1" applyProtection="1">
      <alignment horizontal="left" vertical="top" wrapText="1"/>
      <protection locked="0"/>
    </xf>
    <xf numFmtId="0" fontId="42" fillId="15" borderId="1" xfId="3" applyFont="1" applyFill="1" applyBorder="1" applyAlignment="1" applyProtection="1">
      <alignment vertical="center" wrapText="1"/>
      <protection locked="0"/>
    </xf>
    <xf numFmtId="0" fontId="35" fillId="0" borderId="1" xfId="3" applyFont="1" applyBorder="1" applyAlignment="1" applyProtection="1">
      <alignment vertical="center" wrapText="1"/>
      <protection locked="0"/>
    </xf>
    <xf numFmtId="0" fontId="38" fillId="15" borderId="1" xfId="3" applyFont="1" applyFill="1" applyBorder="1" applyAlignment="1" applyProtection="1">
      <alignment vertical="center" wrapText="1"/>
      <protection locked="0"/>
    </xf>
    <xf numFmtId="0" fontId="38" fillId="15" borderId="1" xfId="3" applyFont="1" applyFill="1" applyBorder="1" applyAlignment="1" applyProtection="1">
      <alignment horizontal="left" vertical="center" wrapText="1" indent="1"/>
      <protection locked="0"/>
    </xf>
    <xf numFmtId="0" fontId="36" fillId="0" borderId="1" xfId="3" applyFont="1" applyBorder="1" applyAlignment="1" applyProtection="1">
      <alignment vertical="center" wrapText="1"/>
      <protection locked="0"/>
    </xf>
    <xf numFmtId="0" fontId="35" fillId="0" borderId="0" xfId="3" applyFont="1" applyAlignment="1" applyProtection="1">
      <alignment horizontal="center" vertical="center" wrapText="1"/>
      <protection locked="0"/>
    </xf>
    <xf numFmtId="0" fontId="36" fillId="0" borderId="0" xfId="3" applyFont="1" applyAlignment="1" applyProtection="1">
      <alignment vertical="center" wrapText="1"/>
      <protection locked="0"/>
    </xf>
    <xf numFmtId="0" fontId="38" fillId="15" borderId="1" xfId="3" applyFont="1" applyFill="1" applyBorder="1" applyAlignment="1" applyProtection="1">
      <alignment horizontal="center" vertical="center" wrapText="1"/>
      <protection locked="0"/>
    </xf>
    <xf numFmtId="0" fontId="38" fillId="0" borderId="1" xfId="3" applyFont="1" applyBorder="1" applyAlignment="1" applyProtection="1">
      <alignment horizontal="center" vertical="center" wrapText="1"/>
      <protection locked="0"/>
    </xf>
    <xf numFmtId="0" fontId="36" fillId="0" borderId="0" xfId="3" applyFont="1" applyAlignment="1" applyProtection="1">
      <alignment wrapText="1"/>
      <protection locked="0"/>
    </xf>
    <xf numFmtId="0" fontId="36" fillId="0" borderId="0" xfId="3" applyFont="1" applyAlignment="1" applyProtection="1">
      <alignment horizontal="center" wrapText="1"/>
      <protection locked="0"/>
    </xf>
    <xf numFmtId="0" fontId="38" fillId="0" borderId="0" xfId="3" applyFont="1" applyAlignment="1" applyProtection="1">
      <alignment wrapText="1"/>
      <protection locked="0"/>
    </xf>
    <xf numFmtId="0" fontId="38" fillId="0" borderId="0" xfId="3" applyFont="1" applyAlignment="1" applyProtection="1">
      <alignment horizontal="center" vertical="center" wrapText="1"/>
      <protection locked="0"/>
    </xf>
    <xf numFmtId="0" fontId="35" fillId="0" borderId="0" xfId="3" applyFont="1" applyAlignment="1" applyProtection="1">
      <alignment horizontal="left" wrapText="1" indent="2"/>
      <protection locked="0"/>
    </xf>
    <xf numFmtId="0" fontId="35" fillId="15" borderId="1" xfId="3" applyFont="1" applyFill="1" applyBorder="1" applyAlignment="1" applyProtection="1">
      <alignment horizontal="left" vertical="center" wrapText="1"/>
      <protection locked="0"/>
    </xf>
    <xf numFmtId="179" fontId="35" fillId="0" borderId="1" xfId="3" applyNumberFormat="1" applyFont="1" applyBorder="1" applyAlignment="1" applyProtection="1">
      <alignment vertical="center" wrapText="1"/>
      <protection locked="0"/>
    </xf>
    <xf numFmtId="0" fontId="35" fillId="0" borderId="0" xfId="3" applyFont="1" applyAlignment="1" applyProtection="1">
      <alignment horizontal="center" vertical="top" wrapText="1"/>
      <protection locked="0"/>
    </xf>
    <xf numFmtId="0" fontId="35" fillId="0" borderId="1" xfId="3" applyFont="1" applyBorder="1" applyAlignment="1" applyProtection="1">
      <alignment vertical="top" wrapText="1"/>
      <protection locked="0"/>
    </xf>
    <xf numFmtId="0" fontId="35" fillId="0" borderId="0" xfId="3" applyFont="1" applyAlignment="1" applyProtection="1">
      <alignment vertical="center" wrapText="1"/>
      <protection locked="0"/>
    </xf>
    <xf numFmtId="0" fontId="35" fillId="0" borderId="0" xfId="3" applyFont="1" applyAlignment="1" applyProtection="1">
      <alignment vertical="top" wrapText="1"/>
      <protection locked="0"/>
    </xf>
    <xf numFmtId="0" fontId="36" fillId="0" borderId="0" xfId="3" applyFont="1" applyAlignment="1" applyProtection="1">
      <alignment vertical="top" wrapText="1"/>
      <protection locked="0"/>
    </xf>
    <xf numFmtId="0" fontId="42" fillId="15" borderId="1" xfId="3" applyFont="1" applyFill="1" applyBorder="1" applyAlignment="1" applyProtection="1">
      <alignment vertical="top" wrapText="1"/>
      <protection locked="0"/>
    </xf>
    <xf numFmtId="177" fontId="35" fillId="0" borderId="1" xfId="3" applyNumberFormat="1" applyFont="1" applyBorder="1" applyAlignment="1" applyProtection="1">
      <alignment vertical="top" wrapText="1"/>
      <protection locked="0"/>
    </xf>
    <xf numFmtId="14" fontId="35" fillId="0" borderId="1" xfId="3" applyNumberFormat="1" applyFont="1" applyBorder="1" applyAlignment="1" applyProtection="1">
      <alignment vertical="top" wrapText="1"/>
      <protection locked="0"/>
    </xf>
    <xf numFmtId="0" fontId="36" fillId="0" borderId="1" xfId="3" applyFont="1" applyBorder="1" applyAlignment="1" applyProtection="1">
      <alignment horizontal="left" vertical="center" wrapText="1"/>
      <protection locked="0"/>
    </xf>
    <xf numFmtId="0" fontId="35" fillId="0" borderId="1" xfId="3" applyFont="1" applyBorder="1" applyAlignment="1" applyProtection="1">
      <alignment horizontal="left" vertical="center" wrapText="1"/>
      <protection locked="0"/>
    </xf>
    <xf numFmtId="0" fontId="35" fillId="0" borderId="1" xfId="3" applyFont="1" applyBorder="1" applyAlignment="1" applyProtection="1">
      <alignment horizontal="center" vertical="center" wrapText="1"/>
      <protection locked="0"/>
    </xf>
    <xf numFmtId="0" fontId="35" fillId="0" borderId="0" xfId="3" applyFont="1" applyAlignment="1" applyProtection="1">
      <alignment horizontal="left" vertical="top" wrapText="1"/>
      <protection locked="0"/>
    </xf>
    <xf numFmtId="0" fontId="35" fillId="0" borderId="1" xfId="3" applyFont="1" applyBorder="1" applyAlignment="1" applyProtection="1">
      <alignment horizontal="left" vertical="top" wrapText="1"/>
      <protection locked="0"/>
    </xf>
    <xf numFmtId="0" fontId="42" fillId="15" borderId="1" xfId="3" applyFont="1" applyFill="1" applyBorder="1" applyAlignment="1" applyProtection="1">
      <alignment horizontal="center" vertical="center" wrapText="1"/>
      <protection locked="0"/>
    </xf>
    <xf numFmtId="0" fontId="35" fillId="0" borderId="0" xfId="3" applyFont="1" applyAlignment="1" applyProtection="1">
      <alignment horizontal="left" vertical="center" wrapText="1"/>
      <protection locked="0"/>
    </xf>
    <xf numFmtId="0" fontId="36" fillId="0" borderId="1" xfId="3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52" fillId="0" borderId="0" xfId="0" applyFont="1" applyProtection="1">
      <protection locked="0"/>
    </xf>
    <xf numFmtId="49" fontId="35" fillId="0" borderId="0" xfId="3" applyNumberFormat="1" applyFont="1" applyAlignment="1" applyProtection="1">
      <alignment horizontal="left" vertical="center" wrapText="1"/>
      <protection locked="0"/>
    </xf>
    <xf numFmtId="49" fontId="35" fillId="0" borderId="0" xfId="3" applyNumberFormat="1" applyFont="1" applyAlignment="1" applyProtection="1">
      <alignment horizontal="center" vertical="center"/>
      <protection locked="0"/>
    </xf>
    <xf numFmtId="9" fontId="35" fillId="0" borderId="1" xfId="2" applyFont="1" applyBorder="1" applyAlignment="1" applyProtection="1">
      <alignment vertical="center" wrapText="1"/>
      <protection locked="0"/>
    </xf>
    <xf numFmtId="177" fontId="35" fillId="0" borderId="1" xfId="3" applyNumberFormat="1" applyFont="1" applyBorder="1" applyAlignment="1" applyProtection="1">
      <alignment vertical="center" wrapText="1"/>
      <protection locked="0"/>
    </xf>
    <xf numFmtId="0" fontId="46" fillId="0" borderId="0" xfId="0" applyFont="1"/>
    <xf numFmtId="0" fontId="45" fillId="0" borderId="0" xfId="0" applyFont="1"/>
    <xf numFmtId="0" fontId="49" fillId="12" borderId="23" xfId="0" applyFont="1" applyFill="1" applyBorder="1" applyAlignment="1">
      <alignment horizontal="center"/>
    </xf>
    <xf numFmtId="0" fontId="51" fillId="17" borderId="23" xfId="0" applyFont="1" applyFill="1" applyBorder="1" applyAlignment="1">
      <alignment horizontal="left"/>
    </xf>
    <xf numFmtId="0" fontId="4" fillId="18" borderId="23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23" xfId="0" applyFont="1" applyFill="1" applyBorder="1"/>
    <xf numFmtId="0" fontId="50" fillId="17" borderId="27" xfId="0" applyFont="1" applyFill="1" applyBorder="1" applyAlignment="1">
      <alignment horizontal="center" vertical="center" wrapText="1"/>
    </xf>
    <xf numFmtId="0" fontId="51" fillId="17" borderId="28" xfId="0" applyFont="1" applyFill="1" applyBorder="1" applyAlignment="1">
      <alignment horizontal="left"/>
    </xf>
    <xf numFmtId="0" fontId="4" fillId="18" borderId="28" xfId="0" applyFont="1" applyFill="1" applyBorder="1" applyAlignment="1">
      <alignment horizontal="center"/>
    </xf>
    <xf numFmtId="0" fontId="51" fillId="17" borderId="30" xfId="0" applyFont="1" applyFill="1" applyBorder="1" applyAlignment="1">
      <alignment horizontal="left"/>
    </xf>
    <xf numFmtId="0" fontId="4" fillId="18" borderId="30" xfId="0" applyFont="1" applyFill="1" applyBorder="1" applyAlignment="1">
      <alignment horizontal="center"/>
    </xf>
    <xf numFmtId="0" fontId="51" fillId="17" borderId="23" xfId="0" applyFont="1" applyFill="1" applyBorder="1" applyAlignment="1">
      <alignment horizontal="left" vertical="center" wrapText="1"/>
    </xf>
    <xf numFmtId="0" fontId="4" fillId="18" borderId="26" xfId="0" applyFont="1" applyFill="1" applyBorder="1" applyAlignment="1">
      <alignment horizontal="center"/>
    </xf>
    <xf numFmtId="0" fontId="44" fillId="0" borderId="0" xfId="0" applyFont="1"/>
    <xf numFmtId="0" fontId="47" fillId="16" borderId="0" xfId="0" applyFont="1" applyFill="1"/>
    <xf numFmtId="0" fontId="45" fillId="2" borderId="0" xfId="0" applyFont="1" applyFill="1"/>
    <xf numFmtId="0" fontId="48" fillId="2" borderId="0" xfId="0" applyFont="1" applyFill="1"/>
    <xf numFmtId="14" fontId="4" fillId="18" borderId="23" xfId="0" applyNumberFormat="1" applyFont="1" applyFill="1" applyBorder="1" applyAlignment="1">
      <alignment horizontal="center"/>
    </xf>
    <xf numFmtId="14" fontId="4" fillId="18" borderId="28" xfId="0" applyNumberFormat="1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14" fontId="4" fillId="18" borderId="30" xfId="0" applyNumberFormat="1" applyFont="1" applyFill="1" applyBorder="1" applyAlignment="1">
      <alignment horizontal="center"/>
    </xf>
    <xf numFmtId="0" fontId="4" fillId="2" borderId="3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left" vertical="center"/>
    </xf>
    <xf numFmtId="0" fontId="4" fillId="2" borderId="28" xfId="0" applyFont="1" applyFill="1" applyBorder="1" applyAlignment="1">
      <alignment horizontal="left" vertical="center"/>
    </xf>
    <xf numFmtId="0" fontId="4" fillId="2" borderId="3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/>
    </xf>
    <xf numFmtId="14" fontId="4" fillId="18" borderId="26" xfId="0" applyNumberFormat="1" applyFont="1" applyFill="1" applyBorder="1" applyAlignment="1">
      <alignment horizontal="center"/>
    </xf>
    <xf numFmtId="0" fontId="46" fillId="0" borderId="0" xfId="0" applyFont="1" applyAlignment="1">
      <alignment horizontal="left"/>
    </xf>
    <xf numFmtId="0" fontId="45" fillId="2" borderId="0" xfId="0" applyFont="1" applyFill="1" applyAlignment="1">
      <alignment horizontal="left"/>
    </xf>
    <xf numFmtId="0" fontId="4" fillId="2" borderId="23" xfId="0" applyFont="1" applyFill="1" applyBorder="1" applyAlignment="1">
      <alignment horizontal="left"/>
    </xf>
    <xf numFmtId="0" fontId="4" fillId="0" borderId="23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9" fillId="12" borderId="23" xfId="0" applyFont="1" applyFill="1" applyBorder="1" applyAlignment="1">
      <alignment horizontal="center" vertical="center"/>
    </xf>
    <xf numFmtId="0" fontId="51" fillId="17" borderId="23" xfId="0" applyFont="1" applyFill="1" applyBorder="1" applyAlignment="1">
      <alignment horizontal="left" vertical="center"/>
    </xf>
    <xf numFmtId="0" fontId="51" fillId="17" borderId="28" xfId="0" applyFont="1" applyFill="1" applyBorder="1" applyAlignment="1">
      <alignment horizontal="left" vertical="center"/>
    </xf>
    <xf numFmtId="0" fontId="51" fillId="17" borderId="30" xfId="0" applyFont="1" applyFill="1" applyBorder="1" applyAlignment="1">
      <alignment horizontal="left" vertical="center"/>
    </xf>
    <xf numFmtId="0" fontId="51" fillId="17" borderId="26" xfId="0" applyFont="1" applyFill="1" applyBorder="1" applyAlignment="1">
      <alignment horizontal="left" vertical="center"/>
    </xf>
    <xf numFmtId="9" fontId="4" fillId="2" borderId="23" xfId="2" applyFont="1" applyFill="1" applyBorder="1" applyAlignment="1">
      <alignment horizontal="center" vertical="center"/>
    </xf>
    <xf numFmtId="9" fontId="4" fillId="2" borderId="28" xfId="2" applyFont="1" applyFill="1" applyBorder="1" applyAlignment="1">
      <alignment horizontal="center" vertical="center"/>
    </xf>
    <xf numFmtId="2" fontId="4" fillId="2" borderId="23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left" vertical="center" indent="2"/>
    </xf>
    <xf numFmtId="0" fontId="4" fillId="3" borderId="23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left"/>
    </xf>
    <xf numFmtId="0" fontId="4" fillId="2" borderId="26" xfId="0" applyFont="1" applyFill="1" applyBorder="1" applyAlignment="1">
      <alignment horizontal="left"/>
    </xf>
    <xf numFmtId="0" fontId="4" fillId="2" borderId="26" xfId="0" applyFont="1" applyFill="1" applyBorder="1" applyAlignment="1">
      <alignment horizontal="center"/>
    </xf>
    <xf numFmtId="2" fontId="4" fillId="2" borderId="28" xfId="0" applyNumberFormat="1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9" fontId="4" fillId="2" borderId="26" xfId="2" applyFont="1" applyFill="1" applyBorder="1" applyAlignment="1">
      <alignment horizontal="center" vertical="center"/>
    </xf>
    <xf numFmtId="0" fontId="53" fillId="17" borderId="25" xfId="0" applyFont="1" applyFill="1" applyBorder="1" applyAlignment="1">
      <alignment horizontal="left"/>
    </xf>
    <xf numFmtId="0" fontId="53" fillId="17" borderId="26" xfId="0" applyFont="1" applyFill="1" applyBorder="1" applyAlignment="1">
      <alignment horizontal="left" vertical="center"/>
    </xf>
    <xf numFmtId="0" fontId="53" fillId="18" borderId="26" xfId="0" applyFont="1" applyFill="1" applyBorder="1" applyAlignment="1">
      <alignment horizontal="center"/>
    </xf>
    <xf numFmtId="14" fontId="53" fillId="18" borderId="25" xfId="0" applyNumberFormat="1" applyFont="1" applyFill="1" applyBorder="1" applyAlignment="1">
      <alignment horizontal="center"/>
    </xf>
    <xf numFmtId="0" fontId="53" fillId="2" borderId="26" xfId="0" applyFont="1" applyFill="1" applyBorder="1" applyAlignment="1">
      <alignment horizontal="center" vertical="center"/>
    </xf>
    <xf numFmtId="9" fontId="53" fillId="2" borderId="26" xfId="2" applyFont="1" applyFill="1" applyBorder="1" applyAlignment="1">
      <alignment horizontal="center" vertical="center"/>
    </xf>
    <xf numFmtId="0" fontId="53" fillId="2" borderId="23" xfId="0" applyFont="1" applyFill="1" applyBorder="1" applyAlignment="1">
      <alignment horizontal="center"/>
    </xf>
    <xf numFmtId="0" fontId="53" fillId="2" borderId="25" xfId="0" applyFont="1" applyFill="1" applyBorder="1" applyAlignment="1">
      <alignment horizontal="center" vertical="center"/>
    </xf>
    <xf numFmtId="9" fontId="53" fillId="2" borderId="23" xfId="2" applyFont="1" applyFill="1" applyBorder="1" applyAlignment="1">
      <alignment horizontal="center" vertical="center"/>
    </xf>
    <xf numFmtId="0" fontId="53" fillId="2" borderId="23" xfId="0" applyFont="1" applyFill="1" applyBorder="1" applyAlignment="1">
      <alignment horizontal="center" vertical="center"/>
    </xf>
    <xf numFmtId="2" fontId="53" fillId="2" borderId="23" xfId="0" applyNumberFormat="1" applyFont="1" applyFill="1" applyBorder="1" applyAlignment="1">
      <alignment horizontal="center" vertical="center"/>
    </xf>
    <xf numFmtId="0" fontId="53" fillId="17" borderId="26" xfId="0" applyFont="1" applyFill="1" applyBorder="1" applyAlignment="1">
      <alignment horizontal="left"/>
    </xf>
    <xf numFmtId="0" fontId="53" fillId="2" borderId="26" xfId="0" applyFont="1" applyFill="1" applyBorder="1" applyAlignment="1">
      <alignment horizontal="center"/>
    </xf>
    <xf numFmtId="9" fontId="1" fillId="0" borderId="4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43" fillId="0" borderId="0" xfId="3" applyFont="1" applyAlignment="1" applyProtection="1">
      <alignment horizontal="center" vertical="top" wrapText="1"/>
      <protection locked="0"/>
    </xf>
    <xf numFmtId="0" fontId="36" fillId="0" borderId="1" xfId="3" applyFont="1" applyBorder="1" applyAlignment="1" applyProtection="1">
      <alignment horizontal="left" vertical="center" wrapText="1"/>
      <protection locked="0"/>
    </xf>
    <xf numFmtId="0" fontId="35" fillId="0" borderId="1" xfId="3" applyFont="1" applyBorder="1" applyAlignment="1" applyProtection="1">
      <alignment horizontal="left" vertical="center" wrapText="1"/>
      <protection locked="0"/>
    </xf>
    <xf numFmtId="177" fontId="35" fillId="0" borderId="1" xfId="3" applyNumberFormat="1" applyFont="1" applyBorder="1" applyAlignment="1" applyProtection="1">
      <alignment horizontal="left" vertical="center" wrapText="1"/>
      <protection locked="0"/>
    </xf>
    <xf numFmtId="0" fontId="35" fillId="0" borderId="1" xfId="3" applyFont="1" applyBorder="1" applyAlignment="1" applyProtection="1">
      <alignment horizontal="center" vertical="center" wrapText="1"/>
      <protection locked="0"/>
    </xf>
    <xf numFmtId="14" fontId="35" fillId="0" borderId="1" xfId="3" applyNumberFormat="1" applyFont="1" applyBorder="1" applyAlignment="1" applyProtection="1">
      <alignment horizontal="left" vertical="center" wrapText="1"/>
      <protection locked="0"/>
    </xf>
    <xf numFmtId="0" fontId="38" fillId="0" borderId="0" xfId="3" applyFont="1" applyAlignment="1" applyProtection="1">
      <alignment horizontal="left" vertical="center" wrapText="1"/>
      <protection locked="0"/>
    </xf>
    <xf numFmtId="0" fontId="35" fillId="0" borderId="0" xfId="3" applyFont="1" applyAlignment="1" applyProtection="1">
      <alignment horizontal="left" vertical="top" wrapText="1"/>
      <protection locked="0"/>
    </xf>
    <xf numFmtId="0" fontId="35" fillId="0" borderId="1" xfId="3" applyFont="1" applyBorder="1" applyAlignment="1" applyProtection="1">
      <alignment horizontal="left" vertical="top" wrapText="1"/>
      <protection locked="0"/>
    </xf>
    <xf numFmtId="0" fontId="35" fillId="15" borderId="1" xfId="3" applyFont="1" applyFill="1" applyBorder="1" applyAlignment="1" applyProtection="1">
      <alignment horizontal="center" vertical="center" wrapText="1"/>
      <protection locked="0"/>
    </xf>
    <xf numFmtId="0" fontId="38" fillId="0" borderId="0" xfId="3" applyFont="1" applyAlignment="1" applyProtection="1">
      <alignment horizontal="left" vertical="top" wrapText="1"/>
      <protection locked="0"/>
    </xf>
    <xf numFmtId="0" fontId="42" fillId="15" borderId="1" xfId="3" applyFont="1" applyFill="1" applyBorder="1" applyAlignment="1" applyProtection="1">
      <alignment horizontal="center" vertical="center" wrapText="1"/>
      <protection locked="0"/>
    </xf>
    <xf numFmtId="0" fontId="35" fillId="0" borderId="0" xfId="3" applyFont="1" applyAlignment="1" applyProtection="1">
      <alignment horizontal="left" vertical="center" wrapText="1"/>
      <protection locked="0"/>
    </xf>
    <xf numFmtId="0" fontId="36" fillId="0" borderId="1" xfId="3" applyFont="1" applyBorder="1" applyAlignment="1" applyProtection="1">
      <alignment horizontal="center" vertical="center" wrapText="1"/>
      <protection locked="0"/>
    </xf>
    <xf numFmtId="0" fontId="41" fillId="0" borderId="1" xfId="3" applyFont="1" applyBorder="1" applyAlignment="1" applyProtection="1">
      <alignment horizontal="left" vertical="top" wrapText="1"/>
      <protection locked="0"/>
    </xf>
    <xf numFmtId="0" fontId="16" fillId="9" borderId="0" xfId="0" applyFont="1" applyFill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15" fillId="2" borderId="4" xfId="0" applyFont="1" applyFill="1" applyBorder="1" applyAlignment="1">
      <alignment horizontal="center" vertical="center"/>
    </xf>
    <xf numFmtId="0" fontId="16" fillId="9" borderId="9" xfId="0" applyFont="1" applyFill="1" applyBorder="1" applyAlignment="1">
      <alignment horizontal="left" vertical="center"/>
    </xf>
    <xf numFmtId="0" fontId="16" fillId="9" borderId="10" xfId="0" applyFont="1" applyFill="1" applyBorder="1" applyAlignment="1">
      <alignment horizontal="left" vertical="center"/>
    </xf>
    <xf numFmtId="0" fontId="16" fillId="9" borderId="11" xfId="0" applyFont="1" applyFill="1" applyBorder="1" applyAlignment="1">
      <alignment horizontal="left"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21" xfId="0" applyFont="1" applyBorder="1" applyAlignment="1">
      <alignment horizontal="left" vertical="center" wrapText="1"/>
    </xf>
    <xf numFmtId="0" fontId="15" fillId="0" borderId="22" xfId="0" applyFont="1" applyBorder="1" applyAlignment="1">
      <alignment horizontal="left" vertical="center" wrapText="1"/>
    </xf>
    <xf numFmtId="9" fontId="1" fillId="0" borderId="12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9" fontId="1" fillId="0" borderId="12" xfId="2" applyFont="1" applyBorder="1" applyAlignment="1">
      <alignment horizontal="center" vertical="center" wrapText="1"/>
    </xf>
    <xf numFmtId="9" fontId="10" fillId="0" borderId="21" xfId="2" applyFont="1" applyBorder="1" applyAlignment="1">
      <alignment horizontal="center" vertical="center" wrapText="1"/>
    </xf>
    <xf numFmtId="9" fontId="10" fillId="0" borderId="22" xfId="2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6" fillId="9" borderId="14" xfId="0" applyFont="1" applyFill="1" applyBorder="1" applyAlignment="1">
      <alignment horizontal="left" vertical="center"/>
    </xf>
    <xf numFmtId="0" fontId="16" fillId="9" borderId="13" xfId="0" applyFont="1" applyFill="1" applyBorder="1" applyAlignment="1">
      <alignment horizontal="left" vertical="center"/>
    </xf>
    <xf numFmtId="0" fontId="16" fillId="9" borderId="16" xfId="0" applyFont="1" applyFill="1" applyBorder="1" applyAlignment="1">
      <alignment horizontal="left" vertical="center"/>
    </xf>
    <xf numFmtId="0" fontId="30" fillId="0" borderId="4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/>
    </xf>
    <xf numFmtId="0" fontId="15" fillId="2" borderId="4" xfId="0" applyFont="1" applyFill="1" applyBorder="1" applyAlignment="1">
      <alignment horizontal="left" vertical="center" indent="1"/>
    </xf>
    <xf numFmtId="0" fontId="51" fillId="17" borderId="24" xfId="0" applyFont="1" applyFill="1" applyBorder="1" applyAlignment="1">
      <alignment horizontal="left" vertical="center" wrapText="1"/>
    </xf>
    <xf numFmtId="0" fontId="51" fillId="17" borderId="26" xfId="0" applyFont="1" applyFill="1" applyBorder="1" applyAlignment="1">
      <alignment horizontal="left" vertical="center" wrapText="1"/>
    </xf>
    <xf numFmtId="0" fontId="50" fillId="17" borderId="29" xfId="0" applyFont="1" applyFill="1" applyBorder="1" applyAlignment="1">
      <alignment horizontal="center" vertical="center"/>
    </xf>
    <xf numFmtId="0" fontId="50" fillId="17" borderId="25" xfId="0" applyFont="1" applyFill="1" applyBorder="1" applyAlignment="1">
      <alignment horizontal="center" vertical="center"/>
    </xf>
    <xf numFmtId="0" fontId="50" fillId="17" borderId="26" xfId="0" applyFont="1" applyFill="1" applyBorder="1" applyAlignment="1">
      <alignment horizontal="center" vertical="center"/>
    </xf>
    <xf numFmtId="0" fontId="51" fillId="17" borderId="29" xfId="0" applyFont="1" applyFill="1" applyBorder="1" applyAlignment="1">
      <alignment horizontal="left" vertical="center" wrapText="1"/>
    </xf>
    <xf numFmtId="0" fontId="51" fillId="17" borderId="25" xfId="0" applyFont="1" applyFill="1" applyBorder="1" applyAlignment="1">
      <alignment horizontal="left" vertical="center" wrapText="1"/>
    </xf>
    <xf numFmtId="0" fontId="50" fillId="17" borderId="27" xfId="0" applyFont="1" applyFill="1" applyBorder="1" applyAlignment="1">
      <alignment horizontal="center" vertical="center"/>
    </xf>
    <xf numFmtId="0" fontId="51" fillId="17" borderId="27" xfId="0" applyFont="1" applyFill="1" applyBorder="1" applyAlignment="1">
      <alignment horizontal="left" vertical="center" wrapText="1"/>
    </xf>
    <xf numFmtId="0" fontId="50" fillId="17" borderId="24" xfId="0" applyFont="1" applyFill="1" applyBorder="1" applyAlignment="1">
      <alignment horizontal="center" vertical="center" wrapText="1"/>
    </xf>
    <xf numFmtId="0" fontId="50" fillId="17" borderId="25" xfId="0" applyFont="1" applyFill="1" applyBorder="1" applyAlignment="1">
      <alignment horizontal="center" vertical="center" wrapText="1"/>
    </xf>
    <xf numFmtId="0" fontId="31" fillId="11" borderId="8" xfId="0" applyFont="1" applyFill="1" applyBorder="1" applyAlignment="1">
      <alignment horizontal="center" vertical="center" wrapText="1" readingOrder="1"/>
    </xf>
    <xf numFmtId="0" fontId="25" fillId="11" borderId="8" xfId="0" applyFont="1" applyFill="1" applyBorder="1" applyAlignment="1">
      <alignment horizontal="center" vertical="center" wrapText="1" readingOrder="1"/>
    </xf>
    <xf numFmtId="0" fontId="26" fillId="11" borderId="8" xfId="0" applyFont="1" applyFill="1" applyBorder="1" applyAlignment="1">
      <alignment horizontal="center" vertical="center" wrapText="1" readingOrder="1"/>
    </xf>
    <xf numFmtId="0" fontId="27" fillId="11" borderId="8" xfId="0" applyFont="1" applyFill="1" applyBorder="1" applyAlignment="1">
      <alignment horizontal="center" vertical="center" wrapText="1" readingOrder="1"/>
    </xf>
    <xf numFmtId="0" fontId="16" fillId="12" borderId="6" xfId="0" applyFont="1" applyFill="1" applyBorder="1" applyAlignment="1">
      <alignment horizontal="center" vertical="center"/>
    </xf>
    <xf numFmtId="0" fontId="16" fillId="13" borderId="6" xfId="0" applyFont="1" applyFill="1" applyBorder="1" applyAlignment="1">
      <alignment horizontal="center" vertical="center"/>
    </xf>
    <xf numFmtId="0" fontId="32" fillId="11" borderId="8" xfId="0" applyFont="1" applyFill="1" applyBorder="1" applyAlignment="1">
      <alignment horizontal="center" vertical="center" wrapText="1" readingOrder="1"/>
    </xf>
    <xf numFmtId="0" fontId="20" fillId="11" borderId="8" xfId="0" applyFont="1" applyFill="1" applyBorder="1" applyAlignment="1">
      <alignment horizontal="center" vertical="center" wrapText="1" readingOrder="1"/>
    </xf>
    <xf numFmtId="0" fontId="22" fillId="11" borderId="8" xfId="0" applyFont="1" applyFill="1" applyBorder="1" applyAlignment="1">
      <alignment horizontal="center" vertical="center" wrapText="1" readingOrder="1"/>
    </xf>
    <xf numFmtId="0" fontId="23" fillId="11" borderId="8" xfId="0" applyFont="1" applyFill="1" applyBorder="1" applyAlignment="1">
      <alignment horizontal="center" vertical="center" wrapText="1" readingOrder="1"/>
    </xf>
    <xf numFmtId="0" fontId="18" fillId="11" borderId="8" xfId="0" applyFont="1" applyFill="1" applyBorder="1" applyAlignment="1">
      <alignment horizontal="center" vertical="center" wrapText="1" readingOrder="1"/>
    </xf>
    <xf numFmtId="0" fontId="24" fillId="11" borderId="8" xfId="0" applyFont="1" applyFill="1" applyBorder="1" applyAlignment="1">
      <alignment horizontal="center" vertical="center" wrapText="1" readingOrder="1"/>
    </xf>
    <xf numFmtId="0" fontId="19" fillId="10" borderId="8" xfId="0" applyFont="1" applyFill="1" applyBorder="1" applyAlignment="1">
      <alignment horizontal="center" vertical="center" wrapText="1" readingOrder="1"/>
    </xf>
    <xf numFmtId="0" fontId="18" fillId="10" borderId="8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horizontal="center"/>
    </xf>
    <xf numFmtId="0" fontId="15" fillId="6" borderId="6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9" borderId="8" xfId="0" applyFont="1" applyFill="1" applyBorder="1" applyAlignment="1">
      <alignment horizontal="center" vertical="center" wrapText="1" readingOrder="1"/>
    </xf>
  </cellXfs>
  <cellStyles count="4">
    <cellStyle name="百分比" xfId="2" builtinId="5"/>
    <cellStyle name="常规" xfId="0" builtinId="0"/>
    <cellStyle name="常规 2" xfId="3" xr:uid="{1CE4F98D-2980-48D8-8990-16BF1D8F990D}"/>
    <cellStyle name="超链接" xfId="1" builtinId="8"/>
  </cellStyles>
  <dxfs count="17">
    <dxf>
      <font>
        <b/>
        <i val="0"/>
        <color rgb="FF0070C0"/>
      </font>
      <fill>
        <patternFill>
          <bgColor theme="0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theme="7" tint="-0.499984740745262"/>
      </font>
    </dxf>
    <dxf>
      <font>
        <b/>
        <i val="0"/>
        <color rgb="FFC0000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b/>
        <i val="0"/>
        <color theme="8"/>
      </font>
    </dxf>
    <dxf>
      <font>
        <b/>
        <i val="0"/>
        <color rgb="FFC0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theme="8"/>
      </font>
      <fill>
        <patternFill patternType="none">
          <bgColor auto="1"/>
        </patternFill>
      </fill>
    </dxf>
    <dxf>
      <font>
        <b/>
        <i val="0"/>
        <color rgb="FFC00000"/>
      </font>
      <fill>
        <patternFill patternType="none">
          <bgColor auto="1"/>
        </patternFill>
      </fill>
    </dxf>
    <dxf>
      <font>
        <color rgb="FF9C0006"/>
      </font>
    </dxf>
    <dxf>
      <fill>
        <patternFill>
          <bgColor theme="0" tint="-4.9989318521683403E-2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 style="thin">
          <color theme="3" tint="0.79998168889431442"/>
        </vertical>
        <horizontal style="thin">
          <color theme="3" tint="0.79998168889431442"/>
        </horizontal>
      </border>
    </dxf>
  </dxfs>
  <tableStyles count="1" defaultTableStyle="TableStyleMedium2" defaultPivotStyle="PivotStyleLight16">
    <tableStyle name="表样式 1" pivot="0" count="1" xr9:uid="{59090402-C8C2-49B6-9B0B-4C2BF446E7BF}">
      <tableStyleElement type="wholeTable" dxfId="16"/>
    </tableStyle>
  </tableStyles>
  <colors>
    <mruColors>
      <color rgb="FF9C0006"/>
      <color rgb="FFCC3300"/>
      <color rgb="FFFFE8E1"/>
      <color rgb="FFFFD0C1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FAD6A-1064-4D2C-BA8E-537C60B9F959}">
  <dimension ref="A1:J51"/>
  <sheetViews>
    <sheetView showGridLines="0" tabSelected="1" topLeftCell="A11" zoomScale="115" zoomScaleNormal="115" workbookViewId="0">
      <selection activeCell="C21" sqref="C21"/>
    </sheetView>
  </sheetViews>
  <sheetFormatPr defaultColWidth="10.25" defaultRowHeight="13.5" x14ac:dyDescent="0.2"/>
  <cols>
    <col min="1" max="1" width="21" style="66" customWidth="1"/>
    <col min="2" max="2" width="19.875" style="66" customWidth="1"/>
    <col min="3" max="3" width="17.625" style="66" customWidth="1"/>
    <col min="4" max="4" width="21.875" style="66" customWidth="1"/>
    <col min="5" max="5" width="19.625" style="66" customWidth="1"/>
    <col min="6" max="6" width="23.375" style="66" customWidth="1"/>
    <col min="7" max="7" width="10.25" style="66"/>
    <col min="8" max="8" width="15.75" style="66" customWidth="1"/>
    <col min="9" max="16384" width="10.25" style="66"/>
  </cols>
  <sheetData>
    <row r="1" spans="1:7" ht="28.5" customHeight="1" x14ac:dyDescent="0.2">
      <c r="A1" s="179" t="s">
        <v>315</v>
      </c>
      <c r="B1" s="179"/>
      <c r="C1" s="179"/>
      <c r="D1" s="179"/>
      <c r="E1" s="179"/>
      <c r="F1" s="179"/>
    </row>
    <row r="2" spans="1:7" ht="20.25" customHeight="1" x14ac:dyDescent="0.2">
      <c r="A2" s="67" t="s">
        <v>183</v>
      </c>
      <c r="B2" s="180"/>
      <c r="C2" s="181"/>
      <c r="D2" s="67" t="s">
        <v>184</v>
      </c>
      <c r="E2" s="182"/>
      <c r="F2" s="182"/>
    </row>
    <row r="3" spans="1:7" ht="18.2" customHeight="1" x14ac:dyDescent="0.2">
      <c r="A3" s="67" t="s">
        <v>185</v>
      </c>
      <c r="B3" s="183" t="s">
        <v>309</v>
      </c>
      <c r="C3" s="183"/>
      <c r="D3" s="67" t="s">
        <v>187</v>
      </c>
      <c r="E3" s="184"/>
      <c r="F3" s="184"/>
    </row>
    <row r="4" spans="1:7" ht="18.600000000000001" customHeight="1" x14ac:dyDescent="0.2">
      <c r="A4" s="68"/>
      <c r="B4" s="69"/>
      <c r="C4" s="104"/>
      <c r="D4" s="104"/>
      <c r="E4" s="104"/>
      <c r="F4" s="104"/>
    </row>
    <row r="5" spans="1:7" ht="18.399999999999999" customHeight="1" x14ac:dyDescent="0.2">
      <c r="A5" s="185" t="s">
        <v>188</v>
      </c>
      <c r="B5" s="186"/>
      <c r="C5" s="186"/>
      <c r="D5" s="186"/>
      <c r="E5" s="186"/>
      <c r="F5" s="186"/>
    </row>
    <row r="6" spans="1:7" ht="21.75" customHeight="1" x14ac:dyDescent="0.2">
      <c r="A6" s="67" t="s">
        <v>237</v>
      </c>
      <c r="B6" s="181"/>
      <c r="C6" s="181"/>
      <c r="D6" s="67" t="s">
        <v>240</v>
      </c>
      <c r="E6" s="181"/>
      <c r="F6" s="181"/>
    </row>
    <row r="7" spans="1:7" ht="21.75" customHeight="1" x14ac:dyDescent="0.2">
      <c r="A7" s="67" t="s">
        <v>238</v>
      </c>
      <c r="B7" s="187"/>
      <c r="C7" s="187"/>
      <c r="D7" s="67" t="s">
        <v>241</v>
      </c>
      <c r="E7" s="181"/>
      <c r="F7" s="181"/>
    </row>
    <row r="8" spans="1:7" ht="51" customHeight="1" x14ac:dyDescent="0.2">
      <c r="A8" s="67" t="s">
        <v>239</v>
      </c>
      <c r="B8" s="187"/>
      <c r="C8" s="187"/>
      <c r="D8" s="187"/>
      <c r="E8" s="187"/>
      <c r="F8" s="187"/>
    </row>
    <row r="9" spans="1:7" ht="14.25" customHeight="1" x14ac:dyDescent="0.2">
      <c r="A9" s="101"/>
      <c r="B9" s="101"/>
      <c r="C9" s="101"/>
      <c r="D9" s="101"/>
      <c r="E9" s="101"/>
      <c r="F9" s="101"/>
    </row>
    <row r="10" spans="1:7" ht="17.850000000000001" customHeight="1" x14ac:dyDescent="0.2">
      <c r="A10" s="189" t="s">
        <v>189</v>
      </c>
      <c r="B10" s="186"/>
      <c r="C10" s="186"/>
      <c r="D10" s="186"/>
      <c r="E10" s="186"/>
      <c r="F10" s="186"/>
    </row>
    <row r="11" spans="1:7" ht="20.45" customHeight="1" x14ac:dyDescent="0.2">
      <c r="A11" s="70" t="s">
        <v>218</v>
      </c>
      <c r="B11" s="99"/>
      <c r="C11" s="70" t="s">
        <v>223</v>
      </c>
      <c r="D11" s="99"/>
      <c r="E11" s="70" t="s">
        <v>225</v>
      </c>
      <c r="F11" s="99"/>
    </row>
    <row r="12" spans="1:7" ht="25.5" customHeight="1" x14ac:dyDescent="0.2">
      <c r="A12" s="70" t="s">
        <v>219</v>
      </c>
      <c r="B12" s="71"/>
      <c r="C12" s="70" t="s">
        <v>224</v>
      </c>
      <c r="D12" s="99"/>
      <c r="E12" s="70" t="s">
        <v>226</v>
      </c>
      <c r="F12" s="99"/>
    </row>
    <row r="13" spans="1:7" ht="21.95" customHeight="1" x14ac:dyDescent="0.2">
      <c r="A13" s="72" t="s">
        <v>220</v>
      </c>
      <c r="B13" s="102"/>
      <c r="C13" s="73" t="s">
        <v>190</v>
      </c>
      <c r="D13" s="102"/>
      <c r="E13" s="72" t="s">
        <v>227</v>
      </c>
      <c r="F13" s="99"/>
    </row>
    <row r="14" spans="1:7" ht="21.95" customHeight="1" x14ac:dyDescent="0.2">
      <c r="A14" s="70" t="s">
        <v>221</v>
      </c>
      <c r="B14" s="181"/>
      <c r="C14" s="181"/>
      <c r="D14" s="181"/>
      <c r="E14" s="70" t="s">
        <v>222</v>
      </c>
      <c r="F14" s="99"/>
    </row>
    <row r="16" spans="1:7" x14ac:dyDescent="0.2">
      <c r="A16" s="189" t="s">
        <v>191</v>
      </c>
      <c r="B16" s="186"/>
      <c r="C16" s="186"/>
      <c r="D16" s="186"/>
      <c r="E16" s="186"/>
      <c r="F16" s="186"/>
      <c r="G16" s="186"/>
    </row>
    <row r="17" spans="1:8" ht="27" x14ac:dyDescent="0.2">
      <c r="A17" s="103" t="s">
        <v>228</v>
      </c>
      <c r="B17" s="190" t="s">
        <v>229</v>
      </c>
      <c r="C17" s="190"/>
      <c r="D17" s="103" t="s">
        <v>230</v>
      </c>
      <c r="E17" s="81" t="s">
        <v>269</v>
      </c>
      <c r="F17" s="77" t="s">
        <v>192</v>
      </c>
    </row>
    <row r="18" spans="1:8" ht="21.75" customHeight="1" x14ac:dyDescent="0.2">
      <c r="A18" s="100"/>
      <c r="B18" s="183"/>
      <c r="C18" s="183"/>
      <c r="D18" s="100"/>
      <c r="E18" s="78"/>
      <c r="F18" s="99"/>
    </row>
    <row r="19" spans="1:8" ht="21.75" customHeight="1" x14ac:dyDescent="0.2">
      <c r="A19" s="100"/>
      <c r="B19" s="183"/>
      <c r="C19" s="183"/>
      <c r="D19" s="100"/>
      <c r="E19" s="78"/>
      <c r="F19" s="99"/>
    </row>
    <row r="20" spans="1:8" ht="21.75" customHeight="1" x14ac:dyDescent="0.2">
      <c r="A20" s="100"/>
      <c r="B20" s="183"/>
      <c r="C20" s="183"/>
      <c r="D20" s="100"/>
      <c r="E20" s="78"/>
      <c r="F20" s="99"/>
    </row>
    <row r="21" spans="1:8" ht="19.5" customHeight="1" x14ac:dyDescent="0.2">
      <c r="A21" s="79"/>
      <c r="B21" s="79"/>
      <c r="C21" s="79"/>
      <c r="D21" s="79"/>
      <c r="E21" s="80"/>
      <c r="F21" s="104"/>
    </row>
    <row r="22" spans="1:8" ht="26.25" customHeight="1" x14ac:dyDescent="0.2">
      <c r="A22" s="185" t="s">
        <v>193</v>
      </c>
      <c r="B22" s="191"/>
      <c r="C22" s="191"/>
      <c r="D22" s="191"/>
      <c r="E22" s="191"/>
      <c r="F22" s="191"/>
      <c r="G22" s="191"/>
    </row>
    <row r="23" spans="1:8" ht="21" customHeight="1" x14ac:dyDescent="0.2">
      <c r="A23" s="76" t="s">
        <v>194</v>
      </c>
      <c r="B23" s="81" t="s">
        <v>195</v>
      </c>
      <c r="C23" s="81" t="s">
        <v>196</v>
      </c>
      <c r="D23" s="81" t="s">
        <v>197</v>
      </c>
      <c r="E23" s="81" t="s">
        <v>198</v>
      </c>
      <c r="F23" s="67" t="s">
        <v>199</v>
      </c>
    </row>
    <row r="24" spans="1:8" ht="24.75" customHeight="1" x14ac:dyDescent="0.2">
      <c r="A24" s="78" t="s">
        <v>310</v>
      </c>
      <c r="B24" s="105"/>
      <c r="C24" s="105" t="s">
        <v>186</v>
      </c>
      <c r="D24" s="105" t="s">
        <v>186</v>
      </c>
      <c r="E24" s="82"/>
      <c r="F24" s="99" t="s">
        <v>311</v>
      </c>
    </row>
    <row r="25" spans="1:8" x14ac:dyDescent="0.3">
      <c r="A25" s="83"/>
      <c r="B25" s="84"/>
      <c r="C25" s="84"/>
      <c r="D25" s="85"/>
      <c r="E25" s="86"/>
      <c r="F25" s="87"/>
    </row>
    <row r="26" spans="1:8" x14ac:dyDescent="0.2">
      <c r="A26" s="191" t="s">
        <v>200</v>
      </c>
      <c r="B26" s="186"/>
      <c r="C26" s="186"/>
      <c r="D26" s="186"/>
      <c r="E26" s="186"/>
      <c r="F26" s="186"/>
      <c r="G26" s="186"/>
    </row>
    <row r="27" spans="1:8" ht="21.75" customHeight="1" x14ac:dyDescent="0.2">
      <c r="A27" s="81" t="s">
        <v>201</v>
      </c>
      <c r="B27" s="188" t="s">
        <v>202</v>
      </c>
      <c r="C27" s="188"/>
      <c r="D27" s="188"/>
      <c r="E27" s="188"/>
      <c r="F27" s="88" t="s">
        <v>203</v>
      </c>
    </row>
    <row r="28" spans="1:8" ht="21" customHeight="1" x14ac:dyDescent="0.2">
      <c r="A28" s="192">
        <v>2024</v>
      </c>
      <c r="B28" s="100" t="s">
        <v>204</v>
      </c>
      <c r="C28" s="89"/>
      <c r="D28" s="99" t="s">
        <v>205</v>
      </c>
      <c r="E28" s="89"/>
      <c r="F28" s="193" t="s">
        <v>312</v>
      </c>
    </row>
    <row r="29" spans="1:8" ht="21" customHeight="1" x14ac:dyDescent="0.2">
      <c r="A29" s="192"/>
      <c r="B29" s="105" t="s">
        <v>206</v>
      </c>
      <c r="C29" s="89"/>
      <c r="D29" s="109" t="s">
        <v>270</v>
      </c>
      <c r="E29" s="89"/>
      <c r="F29" s="187"/>
    </row>
    <row r="30" spans="1:8" ht="21" customHeight="1" x14ac:dyDescent="0.2">
      <c r="A30" s="192"/>
      <c r="B30" s="105" t="s">
        <v>208</v>
      </c>
      <c r="C30" s="89"/>
      <c r="D30" s="99" t="s">
        <v>207</v>
      </c>
      <c r="E30" s="111" t="e">
        <f>E29/C29</f>
        <v>#DIV/0!</v>
      </c>
      <c r="F30" s="187"/>
    </row>
    <row r="31" spans="1:8" ht="21" customHeight="1" x14ac:dyDescent="0.2">
      <c r="A31" s="192"/>
      <c r="B31" s="110" t="s">
        <v>271</v>
      </c>
      <c r="C31" s="89"/>
      <c r="D31" s="98" t="s">
        <v>209</v>
      </c>
      <c r="E31" s="112" t="e">
        <f>C30/C31</f>
        <v>#DIV/0!</v>
      </c>
      <c r="F31" s="187"/>
      <c r="H31" s="108"/>
    </row>
    <row r="32" spans="1:8" ht="21" customHeight="1" x14ac:dyDescent="0.2">
      <c r="A32" s="192">
        <v>2023</v>
      </c>
      <c r="B32" s="100" t="s">
        <v>204</v>
      </c>
      <c r="C32" s="89"/>
      <c r="D32" s="99" t="s">
        <v>205</v>
      </c>
      <c r="E32" s="89"/>
      <c r="F32" s="193" t="s">
        <v>312</v>
      </c>
    </row>
    <row r="33" spans="1:10" ht="21" customHeight="1" x14ac:dyDescent="0.2">
      <c r="A33" s="192"/>
      <c r="B33" s="105" t="s">
        <v>206</v>
      </c>
      <c r="C33" s="89"/>
      <c r="D33" s="109" t="s">
        <v>270</v>
      </c>
      <c r="E33" s="89"/>
      <c r="F33" s="187"/>
    </row>
    <row r="34" spans="1:10" ht="21" customHeight="1" x14ac:dyDescent="0.2">
      <c r="A34" s="192"/>
      <c r="B34" s="105" t="s">
        <v>208</v>
      </c>
      <c r="C34" s="89"/>
      <c r="D34" s="99" t="s">
        <v>207</v>
      </c>
      <c r="E34" s="111" t="e">
        <f>E33/C33</f>
        <v>#DIV/0!</v>
      </c>
      <c r="F34" s="187"/>
    </row>
    <row r="35" spans="1:10" ht="21" customHeight="1" x14ac:dyDescent="0.2">
      <c r="A35" s="192"/>
      <c r="B35" s="110" t="s">
        <v>271</v>
      </c>
      <c r="C35" s="89"/>
      <c r="D35" s="98" t="s">
        <v>209</v>
      </c>
      <c r="E35" s="112" t="e">
        <f>C34/C35</f>
        <v>#DIV/0!</v>
      </c>
      <c r="F35" s="187"/>
    </row>
    <row r="36" spans="1:10" ht="21" customHeight="1" x14ac:dyDescent="0.2">
      <c r="A36" s="192">
        <v>2022</v>
      </c>
      <c r="B36" s="100" t="s">
        <v>204</v>
      </c>
      <c r="C36" s="89"/>
      <c r="D36" s="99" t="s">
        <v>205</v>
      </c>
      <c r="E36" s="89"/>
      <c r="F36" s="193" t="s">
        <v>312</v>
      </c>
    </row>
    <row r="37" spans="1:10" ht="21" customHeight="1" x14ac:dyDescent="0.2">
      <c r="A37" s="192"/>
      <c r="B37" s="105" t="s">
        <v>206</v>
      </c>
      <c r="C37" s="89"/>
      <c r="D37" s="109" t="s">
        <v>270</v>
      </c>
      <c r="E37" s="89"/>
      <c r="F37" s="187"/>
    </row>
    <row r="38" spans="1:10" ht="21" customHeight="1" x14ac:dyDescent="0.2">
      <c r="A38" s="192"/>
      <c r="B38" s="105" t="s">
        <v>208</v>
      </c>
      <c r="C38" s="89"/>
      <c r="D38" s="99" t="s">
        <v>207</v>
      </c>
      <c r="E38" s="111" t="e">
        <f>E37/C37</f>
        <v>#DIV/0!</v>
      </c>
      <c r="F38" s="187"/>
    </row>
    <row r="39" spans="1:10" ht="21" customHeight="1" x14ac:dyDescent="0.2">
      <c r="A39" s="192"/>
      <c r="B39" s="105" t="s">
        <v>272</v>
      </c>
      <c r="C39" s="89"/>
      <c r="D39" s="98" t="s">
        <v>209</v>
      </c>
      <c r="E39" s="112" t="e">
        <f>C38/C39</f>
        <v>#DIV/0!</v>
      </c>
      <c r="F39" s="187"/>
    </row>
    <row r="41" spans="1:10" x14ac:dyDescent="0.2">
      <c r="A41" s="189" t="s">
        <v>210</v>
      </c>
      <c r="B41" s="186"/>
      <c r="C41" s="186"/>
      <c r="D41" s="186"/>
      <c r="E41" s="186"/>
      <c r="F41" s="186"/>
      <c r="G41" s="186"/>
      <c r="H41" s="186"/>
      <c r="I41" s="186"/>
      <c r="J41" s="186"/>
    </row>
    <row r="42" spans="1:10" ht="22.5" customHeight="1" x14ac:dyDescent="0.2">
      <c r="A42" s="76" t="s">
        <v>313</v>
      </c>
      <c r="B42" s="74" t="s">
        <v>231</v>
      </c>
      <c r="C42" s="74" t="s">
        <v>232</v>
      </c>
      <c r="D42" s="74" t="s">
        <v>211</v>
      </c>
      <c r="E42" s="74" t="s">
        <v>212</v>
      </c>
      <c r="F42" s="74" t="s">
        <v>213</v>
      </c>
    </row>
    <row r="43" spans="1:10" ht="20.25" customHeight="1" x14ac:dyDescent="0.2">
      <c r="A43" s="78" t="s">
        <v>310</v>
      </c>
      <c r="B43" s="105" t="s">
        <v>186</v>
      </c>
      <c r="C43" s="105" t="s">
        <v>186</v>
      </c>
      <c r="D43" s="105" t="s">
        <v>186</v>
      </c>
      <c r="E43" s="105" t="s">
        <v>186</v>
      </c>
      <c r="F43" s="75" t="s">
        <v>314</v>
      </c>
    </row>
    <row r="44" spans="1:10" x14ac:dyDescent="0.2">
      <c r="A44" s="90"/>
      <c r="B44" s="90"/>
      <c r="C44" s="90"/>
      <c r="D44" s="90"/>
      <c r="E44" s="90"/>
      <c r="F44" s="90"/>
    </row>
    <row r="45" spans="1:10" ht="16.5" customHeight="1" x14ac:dyDescent="0.2">
      <c r="A45" s="92"/>
      <c r="B45" s="93"/>
      <c r="C45" s="94"/>
      <c r="D45" s="93"/>
      <c r="E45" s="93"/>
      <c r="F45" s="93"/>
    </row>
    <row r="46" spans="1:10" x14ac:dyDescent="0.2">
      <c r="A46" s="185" t="s">
        <v>214</v>
      </c>
      <c r="B46" s="186"/>
      <c r="C46" s="186"/>
      <c r="D46" s="186"/>
      <c r="E46" s="186"/>
      <c r="F46" s="186"/>
      <c r="G46" s="186"/>
      <c r="H46" s="186"/>
      <c r="I46" s="186"/>
      <c r="J46" s="186"/>
    </row>
    <row r="47" spans="1:10" x14ac:dyDescent="0.2">
      <c r="A47" s="95" t="s">
        <v>233</v>
      </c>
      <c r="B47" s="95" t="s">
        <v>234</v>
      </c>
      <c r="C47" s="95" t="s">
        <v>235</v>
      </c>
      <c r="D47" s="95" t="s">
        <v>215</v>
      </c>
      <c r="E47" s="95" t="s">
        <v>216</v>
      </c>
      <c r="F47" s="72" t="s">
        <v>217</v>
      </c>
    </row>
    <row r="48" spans="1:10" x14ac:dyDescent="0.2">
      <c r="A48" s="91"/>
      <c r="B48" s="91"/>
      <c r="C48" s="96"/>
      <c r="D48" s="97"/>
      <c r="E48" s="91" t="s">
        <v>312</v>
      </c>
      <c r="F48" s="91" t="s">
        <v>312</v>
      </c>
    </row>
    <row r="49" spans="1:7" x14ac:dyDescent="0.2">
      <c r="A49" s="91"/>
      <c r="B49" s="91"/>
      <c r="C49" s="96"/>
      <c r="D49" s="97"/>
      <c r="E49" s="91" t="s">
        <v>312</v>
      </c>
      <c r="F49" s="91" t="s">
        <v>312</v>
      </c>
    </row>
    <row r="50" spans="1:7" x14ac:dyDescent="0.2">
      <c r="A50" s="91"/>
      <c r="B50" s="91"/>
      <c r="C50" s="96"/>
      <c r="D50" s="97"/>
      <c r="E50" s="91" t="s">
        <v>312</v>
      </c>
      <c r="F50" s="91" t="s">
        <v>312</v>
      </c>
    </row>
    <row r="51" spans="1:7" x14ac:dyDescent="0.2">
      <c r="A51" s="90"/>
      <c r="B51" s="90"/>
      <c r="C51" s="90"/>
      <c r="D51" s="90"/>
      <c r="E51" s="90"/>
      <c r="F51" s="93"/>
      <c r="G51" s="90"/>
    </row>
  </sheetData>
  <sheetProtection selectLockedCells="1"/>
  <mergeCells count="29">
    <mergeCell ref="A28:A31"/>
    <mergeCell ref="F28:F31"/>
    <mergeCell ref="A32:A35"/>
    <mergeCell ref="F32:F35"/>
    <mergeCell ref="A36:A39"/>
    <mergeCell ref="F36:F39"/>
    <mergeCell ref="A41:J41"/>
    <mergeCell ref="A46:J46"/>
    <mergeCell ref="B27:E27"/>
    <mergeCell ref="B8:F8"/>
    <mergeCell ref="A10:F10"/>
    <mergeCell ref="B14:D14"/>
    <mergeCell ref="A16:G16"/>
    <mergeCell ref="B17:C17"/>
    <mergeCell ref="B18:C18"/>
    <mergeCell ref="B19:C19"/>
    <mergeCell ref="B20:C20"/>
    <mergeCell ref="A22:G22"/>
    <mergeCell ref="A26:G26"/>
    <mergeCell ref="A5:F5"/>
    <mergeCell ref="B6:C6"/>
    <mergeCell ref="E6:F6"/>
    <mergeCell ref="B7:C7"/>
    <mergeCell ref="E7:F7"/>
    <mergeCell ref="A1:F1"/>
    <mergeCell ref="B2:C2"/>
    <mergeCell ref="E2:F2"/>
    <mergeCell ref="B3:C3"/>
    <mergeCell ref="E3:F3"/>
  </mergeCells>
  <phoneticPr fontId="2" type="noConversion"/>
  <dataValidations count="2">
    <dataValidation type="list" allowBlank="1" showInputMessage="1" showErrorMessage="1" sqref="C24:D24 B43:E43" xr:uid="{4C07047D-CF75-42E9-A72D-9A3D5D6B1167}">
      <formula1>"请选择…,是,否"</formula1>
    </dataValidation>
    <dataValidation type="list" allowBlank="1" showInputMessage="1" showErrorMessage="1" sqref="B3:C3" xr:uid="{A2399274-D42E-4E8C-851D-197E93451CFC}">
      <formula1>"征集"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66F5E-A8BC-496D-8C21-51033E20B173}">
  <dimension ref="B1:L150"/>
  <sheetViews>
    <sheetView showGridLines="0" zoomScaleNormal="100" workbookViewId="0">
      <selection activeCell="D24" sqref="D24"/>
    </sheetView>
  </sheetViews>
  <sheetFormatPr defaultColWidth="8.875" defaultRowHeight="16.5" x14ac:dyDescent="0.3"/>
  <cols>
    <col min="1" max="1" width="8.875" style="18"/>
    <col min="2" max="2" width="35.75" style="18" customWidth="1"/>
    <col min="3" max="3" width="28" style="18" customWidth="1"/>
    <col min="4" max="4" width="29.125" style="18" customWidth="1"/>
    <col min="5" max="5" width="27.75" style="18" customWidth="1"/>
    <col min="6" max="6" width="8.875" style="18"/>
    <col min="7" max="7" width="11.375" style="18" customWidth="1"/>
    <col min="8" max="16384" width="8.875" style="18"/>
  </cols>
  <sheetData>
    <row r="1" spans="2:12" s="25" customFormat="1" ht="32.25" customHeight="1" thickBot="1" x14ac:dyDescent="0.25">
      <c r="B1" s="41" t="s">
        <v>23</v>
      </c>
      <c r="D1" s="42" t="s">
        <v>16</v>
      </c>
      <c r="E1" s="60" t="s">
        <v>177</v>
      </c>
      <c r="F1" s="25" t="s">
        <v>306</v>
      </c>
      <c r="G1" s="43">
        <v>45518</v>
      </c>
    </row>
    <row r="2" spans="2:12" s="25" customFormat="1" ht="19.899999999999999" customHeight="1" x14ac:dyDescent="0.2">
      <c r="B2" s="216" t="s">
        <v>153</v>
      </c>
      <c r="C2" s="217"/>
      <c r="D2" s="217"/>
      <c r="E2" s="218"/>
    </row>
    <row r="3" spans="2:12" s="25" customFormat="1" ht="19.899999999999999" customHeight="1" x14ac:dyDescent="0.2">
      <c r="B3" s="223" t="s">
        <v>2</v>
      </c>
      <c r="C3" s="222"/>
      <c r="D3" s="47" t="s">
        <v>8</v>
      </c>
      <c r="E3" s="45" t="s">
        <v>29</v>
      </c>
    </row>
    <row r="4" spans="2:12" s="25" customFormat="1" ht="19.899999999999999" customHeight="1" x14ac:dyDescent="0.2">
      <c r="B4" s="223"/>
      <c r="C4" s="222"/>
      <c r="D4" s="47" t="s">
        <v>9</v>
      </c>
      <c r="E4" s="45" t="s">
        <v>43</v>
      </c>
    </row>
    <row r="5" spans="2:12" s="25" customFormat="1" ht="19.899999999999999" customHeight="1" x14ac:dyDescent="0.2">
      <c r="B5" s="223"/>
      <c r="C5" s="222"/>
      <c r="D5" s="47" t="s">
        <v>10</v>
      </c>
      <c r="E5" s="45" t="s">
        <v>302</v>
      </c>
    </row>
    <row r="6" spans="2:12" s="25" customFormat="1" ht="22.5" x14ac:dyDescent="0.2">
      <c r="B6" s="47" t="s">
        <v>161</v>
      </c>
      <c r="C6" s="62"/>
      <c r="D6" s="47" t="s">
        <v>162</v>
      </c>
      <c r="E6" s="57"/>
      <c r="H6" s="44"/>
    </row>
    <row r="7" spans="2:12" s="25" customFormat="1" ht="19.899999999999999" customHeight="1" x14ac:dyDescent="0.2">
      <c r="B7" s="47" t="s">
        <v>7</v>
      </c>
      <c r="C7" s="45"/>
      <c r="D7" s="47" t="s">
        <v>163</v>
      </c>
      <c r="E7" s="45"/>
    </row>
    <row r="8" spans="2:12" ht="19.899999999999999" customHeight="1" x14ac:dyDescent="0.3">
      <c r="B8" s="47" t="s">
        <v>164</v>
      </c>
      <c r="C8" s="63"/>
      <c r="D8" s="47" t="s">
        <v>102</v>
      </c>
      <c r="E8" s="59" t="str">
        <f>IF(AND(D21="全部符合要求",D39="全部符合要求"),"有效入库","有条件入库")</f>
        <v>有条件入库</v>
      </c>
      <c r="G8" s="25"/>
      <c r="K8" s="25"/>
      <c r="L8" s="25"/>
    </row>
    <row r="9" spans="2:12" ht="19.899999999999999" customHeight="1" x14ac:dyDescent="0.3">
      <c r="B9" s="47" t="s">
        <v>156</v>
      </c>
      <c r="C9" s="59"/>
      <c r="D9" s="47" t="s">
        <v>151</v>
      </c>
      <c r="E9" s="59" cm="1">
        <f t="array" ref="E9">IFERROR(_xlfn.IFS(E8="有效入库",90,E8="有条件入库",75),0)</f>
        <v>75</v>
      </c>
      <c r="G9" s="25"/>
      <c r="H9" s="25"/>
      <c r="K9" s="25"/>
      <c r="L9" s="25"/>
    </row>
    <row r="10" spans="2:12" ht="19.899999999999999" customHeight="1" thickBot="1" x14ac:dyDescent="0.35">
      <c r="B10" s="47" t="s">
        <v>157</v>
      </c>
      <c r="C10" s="45"/>
      <c r="D10" s="47" t="s">
        <v>152</v>
      </c>
      <c r="E10" s="106">
        <f>IF(D47="得分清零",0,(E9+SUM(D43:D46)))</f>
        <v>75</v>
      </c>
      <c r="G10" s="25"/>
      <c r="H10" s="25"/>
      <c r="K10" s="25"/>
      <c r="L10" s="25"/>
    </row>
    <row r="11" spans="2:12" ht="19.899999999999999" customHeight="1" thickBot="1" x14ac:dyDescent="0.35">
      <c r="B11" s="47" t="s">
        <v>1</v>
      </c>
      <c r="C11" s="45"/>
      <c r="D11" s="54" t="s">
        <v>20</v>
      </c>
      <c r="E11" s="107" t="str" cm="1">
        <f t="array" ref="E11">_xlfn.IFS(E10&gt;80,"A级",AND(E10&gt;65,E10&lt;=80),"B级",AND(E10&gt;0,E10&lt;=65),"C级",E10=0,"D级")</f>
        <v>B级</v>
      </c>
      <c r="G11" s="25"/>
      <c r="H11" s="25"/>
      <c r="K11" s="25"/>
      <c r="L11" s="25"/>
    </row>
    <row r="12" spans="2:12" s="25" customFormat="1" ht="6.6" customHeight="1" thickBot="1" x14ac:dyDescent="0.25">
      <c r="B12" s="38"/>
      <c r="C12" s="38"/>
      <c r="D12" s="38"/>
      <c r="E12" s="38"/>
      <c r="H12" s="44"/>
    </row>
    <row r="13" spans="2:12" s="25" customFormat="1" ht="19.899999999999999" customHeight="1" thickBot="1" x14ac:dyDescent="0.25">
      <c r="B13" s="199" t="s">
        <v>154</v>
      </c>
      <c r="C13" s="200"/>
      <c r="D13" s="200"/>
      <c r="E13" s="201"/>
      <c r="H13" s="44"/>
    </row>
    <row r="14" spans="2:12" customFormat="1" ht="6.6" customHeight="1" x14ac:dyDescent="0.2"/>
    <row r="15" spans="2:12" s="25" customFormat="1" ht="19.899999999999999" customHeight="1" x14ac:dyDescent="0.2">
      <c r="B15" s="198" t="s">
        <v>110</v>
      </c>
      <c r="C15" s="198"/>
      <c r="D15" s="198" t="s">
        <v>3</v>
      </c>
      <c r="E15" s="198"/>
      <c r="H15" s="44"/>
    </row>
    <row r="16" spans="2:12" s="25" customFormat="1" ht="19.899999999999999" customHeight="1" x14ac:dyDescent="0.2">
      <c r="B16" s="221" t="s">
        <v>4</v>
      </c>
      <c r="C16" s="221"/>
      <c r="D16" s="197"/>
      <c r="E16" s="197"/>
      <c r="H16" s="44"/>
    </row>
    <row r="17" spans="2:8" s="25" customFormat="1" ht="19.899999999999999" customHeight="1" x14ac:dyDescent="0.2">
      <c r="B17" s="221" t="s">
        <v>117</v>
      </c>
      <c r="C17" s="221"/>
      <c r="D17" s="219"/>
      <c r="E17" s="219"/>
      <c r="H17" s="44"/>
    </row>
    <row r="18" spans="2:8" s="25" customFormat="1" ht="19.899999999999999" customHeight="1" x14ac:dyDescent="0.2">
      <c r="B18" s="221" t="s">
        <v>116</v>
      </c>
      <c r="C18" s="221"/>
      <c r="D18" s="197"/>
      <c r="E18" s="197"/>
      <c r="H18" s="44"/>
    </row>
    <row r="19" spans="2:8" s="25" customFormat="1" ht="19.899999999999999" customHeight="1" x14ac:dyDescent="0.2">
      <c r="B19" s="221" t="s">
        <v>5</v>
      </c>
      <c r="C19" s="221"/>
      <c r="D19" s="197"/>
      <c r="E19" s="197"/>
    </row>
    <row r="20" spans="2:8" s="25" customFormat="1" ht="19.899999999999999" customHeight="1" thickBot="1" x14ac:dyDescent="0.25">
      <c r="B20" s="206" t="s">
        <v>6</v>
      </c>
      <c r="C20" s="206"/>
      <c r="D20" s="220"/>
      <c r="E20" s="220"/>
    </row>
    <row r="21" spans="2:8" s="25" customFormat="1" ht="19.899999999999999" customHeight="1" thickBot="1" x14ac:dyDescent="0.25">
      <c r="B21" s="204" t="s">
        <v>13</v>
      </c>
      <c r="C21" s="205"/>
      <c r="D21" s="202"/>
      <c r="E21" s="203"/>
    </row>
    <row r="22" spans="2:8" customFormat="1" ht="6.6" customHeight="1" x14ac:dyDescent="0.2"/>
    <row r="23" spans="2:8" ht="19.899999999999999" customHeight="1" x14ac:dyDescent="0.3">
      <c r="B23" s="49" t="s">
        <v>111</v>
      </c>
      <c r="C23" s="49" t="s">
        <v>18</v>
      </c>
      <c r="D23" s="49" t="s">
        <v>3</v>
      </c>
      <c r="E23" s="49" t="s">
        <v>17</v>
      </c>
      <c r="G23" s="25"/>
    </row>
    <row r="24" spans="2:8" ht="19.899999999999999" customHeight="1" x14ac:dyDescent="0.3">
      <c r="B24" s="177" t="s">
        <v>175</v>
      </c>
      <c r="C24" s="58" t="str">
        <f ca="1">INDEX(OFFSET(集采供应商入库特定资格条件!$H:$H,0,ROW(B24)-24),MATCH($E$5,集采供应商入库特定资格条件!$D:$D,0))</f>
        <v>≥3年</v>
      </c>
      <c r="D24" s="59">
        <f>供应商资信审查登记表!D11</f>
        <v>0</v>
      </c>
      <c r="E24" s="45"/>
      <c r="G24" s="25"/>
    </row>
    <row r="25" spans="2:8" ht="19.899999999999999" customHeight="1" x14ac:dyDescent="0.3">
      <c r="B25" s="177" t="s">
        <v>12</v>
      </c>
      <c r="C25" s="58" t="str">
        <f ca="1">INDEX(OFFSET(集采供应商入库特定资格条件!$H:$H,0,1),MATCH($E$5,集采供应商入库特定资格条件!$D:$D,0))</f>
        <v>≥200万</v>
      </c>
      <c r="D25" s="59">
        <f>供应商资信审查登记表!B12</f>
        <v>0</v>
      </c>
      <c r="E25" s="45"/>
      <c r="G25" s="25"/>
    </row>
    <row r="26" spans="2:8" ht="19.899999999999999" customHeight="1" x14ac:dyDescent="0.3">
      <c r="B26" s="177" t="s">
        <v>113</v>
      </c>
      <c r="C26" s="58" t="str">
        <f ca="1">INDEX(OFFSET(集采供应商入库特定资格条件!$H:$H,0,2),MATCH($E$5,集采供应商入库特定资格条件!$D:$D,0))</f>
        <v>≥10人</v>
      </c>
      <c r="D26" s="59">
        <f>供应商资信审查登记表!E24</f>
        <v>0</v>
      </c>
      <c r="E26" s="45"/>
      <c r="G26" s="25"/>
    </row>
    <row r="27" spans="2:8" ht="19.899999999999999" customHeight="1" x14ac:dyDescent="0.3">
      <c r="B27" s="177" t="s">
        <v>176</v>
      </c>
      <c r="C27" s="58">
        <f ca="1">INDEX(OFFSET(集采供应商入库特定资格条件!$H:$H,0,3),MATCH($E$5,集采供应商入库特定资格条件!$D:$D,0))</f>
        <v>0</v>
      </c>
      <c r="D27" s="58"/>
      <c r="E27" s="45"/>
      <c r="G27" s="25"/>
    </row>
    <row r="28" spans="2:8" ht="19.899999999999999" customHeight="1" x14ac:dyDescent="0.3">
      <c r="B28" s="206" t="s">
        <v>307</v>
      </c>
      <c r="C28" s="209" t="str">
        <f ca="1">INDEX(OFFSET(集采供应商入库特定资格条件!$H:$H,0,5),MATCH($E$5,集采供应商入库特定资格条件!$D:$D,0))</f>
        <v>&gt;0</v>
      </c>
      <c r="D28" s="59">
        <f>供应商资信审查登记表!E28</f>
        <v>0</v>
      </c>
      <c r="E28" s="45"/>
      <c r="G28" s="25"/>
    </row>
    <row r="29" spans="2:8" ht="19.899999999999999" customHeight="1" x14ac:dyDescent="0.3">
      <c r="B29" s="207"/>
      <c r="C29" s="210" t="str">
        <f ca="1">INDEX(OFFSET(集采供应商入库特定资格条件!$H:$H,0,ROW(B29)-24),MATCH($E$5,集采供应商入库特定资格条件!$D:$D,0))</f>
        <v>&gt;0</v>
      </c>
      <c r="D29" s="59">
        <f>供应商资信审查登记表!E32</f>
        <v>0</v>
      </c>
      <c r="E29" s="45"/>
      <c r="G29" s="25"/>
    </row>
    <row r="30" spans="2:8" ht="19.899999999999999" customHeight="1" x14ac:dyDescent="0.3">
      <c r="B30" s="208"/>
      <c r="C30" s="211">
        <f ca="1">INDEX(OFFSET(集采供应商入库特定资格条件!$H:$H,0,ROW(B30)-24),MATCH($E$5,集采供应商入库特定资格条件!$D:$D,0))</f>
        <v>1</v>
      </c>
      <c r="D30" s="59">
        <f>供应商资信审查登记表!E36</f>
        <v>0</v>
      </c>
      <c r="E30" s="45"/>
      <c r="G30" s="25"/>
    </row>
    <row r="31" spans="2:8" ht="19.899999999999999" customHeight="1" x14ac:dyDescent="0.3">
      <c r="B31" s="206" t="s">
        <v>236</v>
      </c>
      <c r="C31" s="212">
        <f ca="1">INDEX(OFFSET(集采供应商入库特定资格条件!$H:$H,0,4),MATCH($E$5,集采供应商入库特定资格条件!$D:$D,0))</f>
        <v>0.8</v>
      </c>
      <c r="D31" s="176" t="e">
        <f>供应商资信审查登记表!E30</f>
        <v>#DIV/0!</v>
      </c>
      <c r="E31" s="45"/>
      <c r="G31" s="25"/>
    </row>
    <row r="32" spans="2:8" ht="19.899999999999999" customHeight="1" x14ac:dyDescent="0.3">
      <c r="B32" s="207"/>
      <c r="C32" s="213">
        <f ca="1">INDEX(OFFSET(集采供应商入库特定资格条件!$H:$H,0,ROW(B32)-24),MATCH($E$5,集采供应商入库特定资格条件!$D:$D,0))</f>
        <v>0</v>
      </c>
      <c r="D32" s="176" t="e">
        <f>供应商资信审查登记表!E34</f>
        <v>#DIV/0!</v>
      </c>
      <c r="E32" s="45"/>
      <c r="G32" s="25"/>
    </row>
    <row r="33" spans="2:12" ht="19.899999999999999" customHeight="1" x14ac:dyDescent="0.3">
      <c r="B33" s="208"/>
      <c r="C33" s="214">
        <f ca="1">INDEX(OFFSET(集采供应商入库特定资格条件!$H:$H,0,ROW(B33)-24),MATCH($E$5,集采供应商入库特定资格条件!$D:$D,0))</f>
        <v>0</v>
      </c>
      <c r="D33" s="176" t="e">
        <f>供应商资信审查登记表!E38</f>
        <v>#DIV/0!</v>
      </c>
      <c r="E33" s="45"/>
      <c r="G33" s="25"/>
    </row>
    <row r="34" spans="2:12" ht="19.899999999999999" customHeight="1" x14ac:dyDescent="0.3">
      <c r="B34" s="206" t="s">
        <v>308</v>
      </c>
      <c r="C34" s="215">
        <f ca="1">INDEX(OFFSET(集采供应商入库特定资格条件!$H:$H,0,6),MATCH($E$5,集采供应商入库特定资格条件!$D:$D,0))</f>
        <v>1</v>
      </c>
      <c r="D34" s="65" t="e">
        <f>供应商资信审查登记表!E31</f>
        <v>#DIV/0!</v>
      </c>
      <c r="E34" s="45"/>
      <c r="G34" s="25"/>
    </row>
    <row r="35" spans="2:12" ht="19.899999999999999" customHeight="1" x14ac:dyDescent="0.3">
      <c r="B35" s="207"/>
      <c r="C35" s="210">
        <f ca="1">INDEX(OFFSET(集采供应商入库特定资格条件!$H:$H,0,ROW(B35)-24),MATCH($E$5,集采供应商入库特定资格条件!$D:$D,0))</f>
        <v>0</v>
      </c>
      <c r="D35" s="65" t="e">
        <f>供应商资信审查登记表!E35</f>
        <v>#DIV/0!</v>
      </c>
      <c r="E35" s="45"/>
      <c r="G35" s="25"/>
    </row>
    <row r="36" spans="2:12" ht="19.899999999999999" customHeight="1" x14ac:dyDescent="0.3">
      <c r="B36" s="208"/>
      <c r="C36" s="211">
        <f ca="1">INDEX(OFFSET(集采供应商入库特定资格条件!$H:$H,0,ROW(B36)-24),MATCH($E$5,集采供应商入库特定资格条件!$D:$D,0))</f>
        <v>0</v>
      </c>
      <c r="D36" s="65" t="e">
        <f>供应商资信审查登记表!E39</f>
        <v>#DIV/0!</v>
      </c>
      <c r="E36" s="45"/>
      <c r="G36" s="25"/>
    </row>
    <row r="37" spans="2:12" ht="19.899999999999999" customHeight="1" x14ac:dyDescent="0.3">
      <c r="B37" s="177" t="s">
        <v>114</v>
      </c>
      <c r="C37" s="58" t="str">
        <f ca="1">INDEX(OFFSET(集采供应商入库特定资格条件!$H:$H,0,7),MATCH($E$5,集采供应商入库特定资格条件!$D:$D,0))</f>
        <v>近三年3个及以上相关金融行业案例</v>
      </c>
      <c r="D37" s="59"/>
      <c r="E37" s="45"/>
      <c r="G37" s="25"/>
    </row>
    <row r="38" spans="2:12" ht="19.899999999999999" customHeight="1" thickBot="1" x14ac:dyDescent="0.35">
      <c r="B38" s="178" t="s">
        <v>112</v>
      </c>
      <c r="C38" s="61"/>
      <c r="D38" s="61"/>
      <c r="E38" s="45"/>
      <c r="G38" s="25"/>
    </row>
    <row r="39" spans="2:12" s="25" customFormat="1" ht="19.899999999999999" customHeight="1" thickBot="1" x14ac:dyDescent="0.25">
      <c r="B39" s="204" t="s">
        <v>115</v>
      </c>
      <c r="C39" s="205"/>
      <c r="D39" s="202" t="str" cm="1">
        <f t="array" ref="D39">IFERROR(_xlfn.IFS(COUNTIF(E24:E38,"满足要求")=15,"全部符合要求",COUNTIF(E24:E38,"满足要求")=0,"全部不符合要求"),"部分符合要求")</f>
        <v>全部不符合要求</v>
      </c>
      <c r="E39" s="203"/>
    </row>
    <row r="40" spans="2:12" ht="6.6" customHeight="1" x14ac:dyDescent="0.3">
      <c r="B40" s="38"/>
      <c r="C40" s="38"/>
      <c r="D40" s="38"/>
      <c r="E40" s="38"/>
    </row>
    <row r="41" spans="2:12" s="25" customFormat="1" ht="19.899999999999999" customHeight="1" x14ac:dyDescent="0.2">
      <c r="B41" s="194" t="s">
        <v>155</v>
      </c>
      <c r="C41" s="194"/>
      <c r="D41" s="194"/>
      <c r="E41" s="194"/>
    </row>
    <row r="42" spans="2:12" s="25" customFormat="1" ht="19.899999999999999" customHeight="1" x14ac:dyDescent="0.2">
      <c r="B42" s="49" t="s">
        <v>11</v>
      </c>
      <c r="C42" s="49" t="s">
        <v>167</v>
      </c>
      <c r="D42" s="49" t="s">
        <v>21</v>
      </c>
      <c r="E42" s="49" t="s">
        <v>22</v>
      </c>
    </row>
    <row r="43" spans="2:12" s="25" customFormat="1" ht="19.899999999999999" customHeight="1" x14ac:dyDescent="0.2">
      <c r="B43" s="47" t="s">
        <v>101</v>
      </c>
      <c r="C43" s="45"/>
      <c r="D43" s="45" cm="1">
        <f t="array" ref="D43">IFERROR(_xlfn.IFS(C43&gt;=4.25,5,AND(C43&gt;=3.5,C43&lt;4.25),0,AND(C43&gt;=3,C43&lt;3.5),-5,AND(C43&lt;3,C43&gt;0),-10),0)</f>
        <v>0</v>
      </c>
      <c r="E43" s="50" t="s">
        <v>166</v>
      </c>
    </row>
    <row r="44" spans="2:12" s="25" customFormat="1" ht="19.899999999999999" customHeight="1" x14ac:dyDescent="0.2">
      <c r="B44" s="47" t="s">
        <v>145</v>
      </c>
      <c r="C44" s="45"/>
      <c r="D44" s="195" cm="1">
        <f t="array" ref="D44">IFERROR(_xlfn.IFS(AND(C44&gt;=5,C45=0),-10,AND(OR(C44=3,C44=4),C45=0),-5,AND(C44&gt;=3,AND(C45&gt;0,C45&lt;0.25)),-5),0)</f>
        <v>0</v>
      </c>
      <c r="E44" s="196" t="s">
        <v>174</v>
      </c>
    </row>
    <row r="45" spans="2:12" s="25" customFormat="1" ht="19.899999999999999" customHeight="1" x14ac:dyDescent="0.2">
      <c r="B45" s="47" t="s">
        <v>146</v>
      </c>
      <c r="C45" s="51"/>
      <c r="D45" s="195"/>
      <c r="E45" s="196"/>
    </row>
    <row r="46" spans="2:12" s="25" customFormat="1" ht="19.899999999999999" customHeight="1" x14ac:dyDescent="0.2">
      <c r="B46" s="47" t="s">
        <v>147</v>
      </c>
      <c r="C46" s="45"/>
      <c r="D46" s="45">
        <f>C46*(-2)</f>
        <v>0</v>
      </c>
      <c r="E46" s="52" t="s">
        <v>150</v>
      </c>
    </row>
    <row r="47" spans="2:12" s="25" customFormat="1" ht="19.899999999999999" customHeight="1" x14ac:dyDescent="0.2">
      <c r="B47" s="47" t="s">
        <v>19</v>
      </c>
      <c r="C47" s="46"/>
      <c r="D47" s="45">
        <f>IF(C47="有记录","得分清零",0)</f>
        <v>0</v>
      </c>
      <c r="E47" s="50" t="s">
        <v>165</v>
      </c>
    </row>
    <row r="48" spans="2:12" ht="6.6" customHeight="1" x14ac:dyDescent="0.35">
      <c r="B48" s="24"/>
      <c r="C48" s="24"/>
      <c r="D48" s="24"/>
      <c r="E48" s="24"/>
      <c r="G48" s="25"/>
      <c r="H48" s="25"/>
      <c r="I48" s="25"/>
      <c r="J48" s="25"/>
      <c r="K48" s="25"/>
      <c r="L48" s="25"/>
    </row>
    <row r="49" spans="2:12" ht="19.899999999999999" customHeight="1" x14ac:dyDescent="0.3">
      <c r="B49" s="194" t="s">
        <v>160</v>
      </c>
      <c r="C49" s="194"/>
      <c r="D49" s="194"/>
      <c r="E49" s="194"/>
      <c r="G49" s="25"/>
      <c r="H49" s="25"/>
      <c r="I49" s="25"/>
      <c r="J49" s="25"/>
      <c r="K49" s="25"/>
      <c r="L49" s="25"/>
    </row>
    <row r="50" spans="2:12" s="25" customFormat="1" ht="19.899999999999999" customHeight="1" x14ac:dyDescent="0.2">
      <c r="B50" s="198" t="s">
        <v>158</v>
      </c>
      <c r="C50" s="198"/>
      <c r="D50" s="198" t="s">
        <v>159</v>
      </c>
      <c r="E50" s="198"/>
    </row>
    <row r="51" spans="2:12" ht="19.899999999999999" customHeight="1" x14ac:dyDescent="0.3">
      <c r="B51" s="64" t="s">
        <v>178</v>
      </c>
      <c r="C51" s="45"/>
      <c r="D51" s="48"/>
      <c r="E51" s="48"/>
      <c r="F51" s="25"/>
    </row>
    <row r="52" spans="2:12" ht="19.899999999999999" customHeight="1" x14ac:dyDescent="0.3">
      <c r="B52" s="64" t="s">
        <v>179</v>
      </c>
      <c r="C52" s="45"/>
      <c r="D52" s="48"/>
      <c r="E52" s="48"/>
      <c r="G52" s="25"/>
      <c r="H52" s="25"/>
      <c r="I52" s="25"/>
      <c r="J52" s="25"/>
      <c r="K52" s="25"/>
      <c r="L52" s="25"/>
    </row>
    <row r="53" spans="2:12" ht="19.899999999999999" customHeight="1" x14ac:dyDescent="0.3">
      <c r="B53" s="64" t="s">
        <v>180</v>
      </c>
      <c r="C53" s="45"/>
      <c r="D53" s="48"/>
      <c r="E53" s="48"/>
      <c r="G53" s="25"/>
      <c r="H53" s="25"/>
      <c r="I53" s="25"/>
      <c r="J53" s="25"/>
      <c r="K53" s="25"/>
      <c r="L53" s="25"/>
    </row>
    <row r="54" spans="2:12" ht="19.899999999999999" customHeight="1" x14ac:dyDescent="0.3">
      <c r="B54" s="64" t="s">
        <v>181</v>
      </c>
      <c r="C54" s="45"/>
      <c r="D54" s="48"/>
      <c r="E54" s="48"/>
      <c r="G54" s="25"/>
      <c r="H54" s="25"/>
      <c r="I54" s="25"/>
      <c r="J54" s="25"/>
      <c r="K54" s="25"/>
      <c r="L54" s="25"/>
    </row>
    <row r="55" spans="2:12" ht="19.899999999999999" customHeight="1" x14ac:dyDescent="0.3">
      <c r="B55" s="64" t="s">
        <v>182</v>
      </c>
      <c r="C55" s="45"/>
      <c r="D55" s="48"/>
      <c r="E55" s="48"/>
      <c r="G55" s="25"/>
      <c r="H55" s="25"/>
      <c r="I55" s="25"/>
      <c r="J55" s="25"/>
      <c r="K55" s="25"/>
      <c r="L55" s="25"/>
    </row>
    <row r="56" spans="2:12" ht="19.899999999999999" customHeight="1" x14ac:dyDescent="0.3">
      <c r="B56" s="53" t="s">
        <v>148</v>
      </c>
      <c r="C56" s="45"/>
      <c r="D56" s="48"/>
      <c r="E56" s="48"/>
      <c r="G56" s="25"/>
      <c r="H56" s="25"/>
      <c r="I56" s="25"/>
      <c r="J56" s="25"/>
      <c r="K56" s="25"/>
      <c r="L56" s="25"/>
    </row>
    <row r="57" spans="2:12" ht="19.899999999999999" customHeight="1" x14ac:dyDescent="0.3">
      <c r="B57" s="53"/>
      <c r="C57" s="45"/>
      <c r="D57" s="48"/>
      <c r="E57" s="48"/>
      <c r="G57" s="25"/>
      <c r="H57" s="25"/>
      <c r="I57" s="25"/>
      <c r="J57" s="25"/>
      <c r="K57" s="25"/>
      <c r="L57" s="25"/>
    </row>
    <row r="58" spans="2:12" ht="19.899999999999999" customHeight="1" x14ac:dyDescent="0.3">
      <c r="B58" s="53"/>
      <c r="C58" s="45"/>
      <c r="D58" s="48"/>
      <c r="E58" s="48"/>
      <c r="G58" s="25"/>
      <c r="H58" s="25"/>
      <c r="I58" s="25"/>
      <c r="J58" s="25"/>
      <c r="K58" s="25"/>
      <c r="L58" s="25"/>
    </row>
    <row r="59" spans="2:12" ht="19.899999999999999" customHeight="1" x14ac:dyDescent="0.35">
      <c r="B59" s="24"/>
      <c r="C59" s="24"/>
      <c r="D59" s="24"/>
      <c r="E59" s="24"/>
    </row>
    <row r="60" spans="2:12" ht="19.899999999999999" customHeight="1" x14ac:dyDescent="0.35">
      <c r="B60" s="24"/>
      <c r="C60" s="24"/>
      <c r="D60" s="24"/>
      <c r="E60" s="24"/>
    </row>
    <row r="61" spans="2:12" ht="19.899999999999999" customHeight="1" x14ac:dyDescent="0.35">
      <c r="B61" s="24"/>
      <c r="C61" s="24"/>
      <c r="D61" s="24"/>
      <c r="E61" s="24"/>
    </row>
    <row r="62" spans="2:12" ht="19.899999999999999" customHeight="1" x14ac:dyDescent="0.35">
      <c r="B62" s="24"/>
      <c r="C62" s="24"/>
      <c r="D62" s="24"/>
      <c r="E62" s="24"/>
    </row>
    <row r="63" spans="2:12" ht="19.899999999999999" customHeight="1" x14ac:dyDescent="0.35">
      <c r="B63" s="24"/>
      <c r="C63" s="24"/>
      <c r="D63" s="24"/>
      <c r="E63" s="24"/>
    </row>
    <row r="64" spans="2:12" ht="19.899999999999999" customHeight="1" x14ac:dyDescent="0.35">
      <c r="B64" s="24"/>
      <c r="C64" s="24"/>
      <c r="D64" s="24"/>
      <c r="E64" s="24"/>
    </row>
    <row r="65" spans="2:5" ht="19.899999999999999" customHeight="1" x14ac:dyDescent="0.35">
      <c r="B65" s="24"/>
      <c r="C65" s="24"/>
      <c r="D65" s="24"/>
      <c r="E65" s="24"/>
    </row>
    <row r="66" spans="2:5" ht="19.899999999999999" customHeight="1" x14ac:dyDescent="0.35">
      <c r="B66" s="24"/>
      <c r="C66" s="24"/>
      <c r="D66" s="24"/>
      <c r="E66" s="24"/>
    </row>
    <row r="67" spans="2:5" ht="19.899999999999999" customHeight="1" x14ac:dyDescent="0.35">
      <c r="B67" s="24"/>
      <c r="C67" s="24"/>
      <c r="D67" s="24"/>
      <c r="E67" s="24"/>
    </row>
    <row r="68" spans="2:5" ht="19.899999999999999" customHeight="1" x14ac:dyDescent="0.35">
      <c r="B68" s="24"/>
      <c r="C68" s="24"/>
      <c r="D68" s="24"/>
      <c r="E68" s="24"/>
    </row>
    <row r="69" spans="2:5" ht="19.899999999999999" customHeight="1" x14ac:dyDescent="0.35">
      <c r="B69" s="24"/>
      <c r="C69" s="24"/>
      <c r="D69" s="24"/>
      <c r="E69" s="24"/>
    </row>
    <row r="70" spans="2:5" ht="19.899999999999999" customHeight="1" x14ac:dyDescent="0.35">
      <c r="B70" s="24"/>
      <c r="C70" s="24"/>
      <c r="D70" s="24"/>
      <c r="E70" s="24"/>
    </row>
    <row r="71" spans="2:5" ht="19.899999999999999" customHeight="1" x14ac:dyDescent="0.35">
      <c r="B71" s="24"/>
      <c r="C71" s="24"/>
      <c r="D71" s="24"/>
      <c r="E71" s="24"/>
    </row>
    <row r="72" spans="2:5" ht="19.899999999999999" customHeight="1" x14ac:dyDescent="0.35">
      <c r="B72" s="24"/>
      <c r="C72" s="24"/>
      <c r="D72" s="24"/>
      <c r="E72" s="24"/>
    </row>
    <row r="73" spans="2:5" ht="19.899999999999999" customHeight="1" x14ac:dyDescent="0.35">
      <c r="B73" s="24"/>
      <c r="C73" s="24"/>
      <c r="D73" s="24"/>
      <c r="E73" s="24"/>
    </row>
    <row r="74" spans="2:5" ht="19.899999999999999" customHeight="1" x14ac:dyDescent="0.35">
      <c r="B74" s="24"/>
      <c r="C74" s="24"/>
      <c r="D74" s="24"/>
      <c r="E74" s="24"/>
    </row>
    <row r="75" spans="2:5" ht="19.899999999999999" customHeight="1" x14ac:dyDescent="0.35">
      <c r="B75" s="24"/>
      <c r="C75" s="24"/>
      <c r="D75" s="24"/>
      <c r="E75" s="24"/>
    </row>
    <row r="76" spans="2:5" ht="19.899999999999999" customHeight="1" x14ac:dyDescent="0.35">
      <c r="B76" s="24"/>
      <c r="C76" s="24"/>
      <c r="D76" s="24"/>
      <c r="E76" s="24"/>
    </row>
    <row r="77" spans="2:5" ht="19.899999999999999" customHeight="1" x14ac:dyDescent="0.35">
      <c r="B77" s="24"/>
      <c r="C77" s="24"/>
      <c r="D77" s="24"/>
      <c r="E77" s="24"/>
    </row>
    <row r="78" spans="2:5" ht="19.899999999999999" customHeight="1" x14ac:dyDescent="0.35">
      <c r="B78" s="24"/>
      <c r="C78" s="24"/>
      <c r="D78" s="24"/>
      <c r="E78" s="24"/>
    </row>
    <row r="79" spans="2:5" ht="19.899999999999999" customHeight="1" x14ac:dyDescent="0.35">
      <c r="B79" s="24"/>
      <c r="C79" s="24"/>
      <c r="D79" s="24"/>
      <c r="E79" s="24"/>
    </row>
    <row r="80" spans="2:5" ht="19.899999999999999" customHeight="1" x14ac:dyDescent="0.35">
      <c r="B80" s="24"/>
      <c r="C80" s="24"/>
      <c r="D80" s="24"/>
      <c r="E80" s="24"/>
    </row>
    <row r="81" spans="2:5" ht="19.899999999999999" customHeight="1" x14ac:dyDescent="0.35">
      <c r="B81" s="24"/>
      <c r="C81" s="24"/>
      <c r="D81" s="24"/>
      <c r="E81" s="24"/>
    </row>
    <row r="82" spans="2:5" ht="19.899999999999999" customHeight="1" x14ac:dyDescent="0.35">
      <c r="B82" s="24"/>
      <c r="C82" s="24"/>
      <c r="D82" s="24"/>
      <c r="E82" s="24"/>
    </row>
    <row r="83" spans="2:5" ht="19.899999999999999" customHeight="1" x14ac:dyDescent="0.35">
      <c r="B83" s="24"/>
      <c r="C83" s="24"/>
      <c r="D83" s="24"/>
      <c r="E83" s="24"/>
    </row>
    <row r="84" spans="2:5" ht="19.899999999999999" customHeight="1" x14ac:dyDescent="0.35">
      <c r="B84" s="24"/>
      <c r="C84" s="24"/>
      <c r="D84" s="24"/>
      <c r="E84" s="24"/>
    </row>
    <row r="85" spans="2:5" ht="19.899999999999999" customHeight="1" x14ac:dyDescent="0.35">
      <c r="B85" s="24"/>
      <c r="C85" s="24"/>
      <c r="D85" s="24"/>
      <c r="E85" s="24"/>
    </row>
    <row r="86" spans="2:5" ht="19.899999999999999" customHeight="1" x14ac:dyDescent="0.35">
      <c r="B86" s="24"/>
      <c r="C86" s="24"/>
      <c r="D86" s="24"/>
      <c r="E86" s="24"/>
    </row>
    <row r="87" spans="2:5" ht="19.899999999999999" customHeight="1" x14ac:dyDescent="0.35">
      <c r="B87" s="24"/>
      <c r="C87" s="24"/>
      <c r="D87" s="24"/>
      <c r="E87" s="24"/>
    </row>
    <row r="88" spans="2:5" ht="19.899999999999999" customHeight="1" x14ac:dyDescent="0.35">
      <c r="B88" s="24"/>
      <c r="C88" s="24"/>
      <c r="D88" s="24"/>
      <c r="E88" s="24"/>
    </row>
    <row r="89" spans="2:5" ht="19.899999999999999" customHeight="1" x14ac:dyDescent="0.35">
      <c r="B89" s="24"/>
      <c r="C89" s="24"/>
      <c r="D89" s="24"/>
      <c r="E89" s="24"/>
    </row>
    <row r="90" spans="2:5" ht="19.899999999999999" customHeight="1" x14ac:dyDescent="0.35">
      <c r="B90" s="24"/>
      <c r="C90" s="24"/>
      <c r="D90" s="24"/>
      <c r="E90" s="24"/>
    </row>
    <row r="91" spans="2:5" ht="19.899999999999999" customHeight="1" x14ac:dyDescent="0.35">
      <c r="B91" s="24"/>
      <c r="C91" s="24"/>
      <c r="D91" s="24"/>
      <c r="E91" s="24"/>
    </row>
    <row r="92" spans="2:5" ht="19.899999999999999" customHeight="1" x14ac:dyDescent="0.35">
      <c r="B92" s="24"/>
      <c r="C92" s="24"/>
      <c r="D92" s="24"/>
      <c r="E92" s="24"/>
    </row>
    <row r="93" spans="2:5" ht="19.899999999999999" customHeight="1" x14ac:dyDescent="0.35">
      <c r="B93" s="24"/>
      <c r="C93" s="24"/>
      <c r="D93" s="24"/>
      <c r="E93" s="24"/>
    </row>
    <row r="94" spans="2:5" ht="19.899999999999999" customHeight="1" x14ac:dyDescent="0.35">
      <c r="B94" s="24"/>
      <c r="C94" s="24"/>
      <c r="D94" s="24"/>
      <c r="E94" s="24"/>
    </row>
    <row r="95" spans="2:5" ht="19.899999999999999" customHeight="1" x14ac:dyDescent="0.3"/>
    <row r="96" spans="2:5" ht="19.899999999999999" customHeight="1" x14ac:dyDescent="0.3"/>
    <row r="97" ht="19.899999999999999" customHeight="1" x14ac:dyDescent="0.3"/>
    <row r="98" ht="19.899999999999999" customHeight="1" x14ac:dyDescent="0.3"/>
    <row r="99" ht="19.899999999999999" customHeight="1" x14ac:dyDescent="0.3"/>
    <row r="100" ht="19.899999999999999" customHeight="1" x14ac:dyDescent="0.3"/>
    <row r="101" ht="19.899999999999999" customHeight="1" x14ac:dyDescent="0.3"/>
    <row r="102" ht="19.899999999999999" customHeight="1" x14ac:dyDescent="0.3"/>
    <row r="103" ht="19.899999999999999" customHeight="1" x14ac:dyDescent="0.3"/>
    <row r="104" ht="19.899999999999999" customHeight="1" x14ac:dyDescent="0.3"/>
    <row r="105" ht="19.899999999999999" customHeight="1" x14ac:dyDescent="0.3"/>
    <row r="106" ht="19.899999999999999" customHeight="1" x14ac:dyDescent="0.3"/>
    <row r="107" ht="19.899999999999999" customHeight="1" x14ac:dyDescent="0.3"/>
    <row r="108" ht="19.899999999999999" customHeight="1" x14ac:dyDescent="0.3"/>
    <row r="109" ht="19.899999999999999" customHeight="1" x14ac:dyDescent="0.3"/>
    <row r="110" ht="19.899999999999999" customHeight="1" x14ac:dyDescent="0.3"/>
    <row r="111" ht="19.899999999999999" customHeight="1" x14ac:dyDescent="0.3"/>
    <row r="112" ht="19.899999999999999" customHeight="1" x14ac:dyDescent="0.3"/>
    <row r="113" ht="19.899999999999999" customHeight="1" x14ac:dyDescent="0.3"/>
    <row r="114" ht="19.899999999999999" customHeight="1" x14ac:dyDescent="0.3"/>
    <row r="115" ht="19.899999999999999" customHeight="1" x14ac:dyDescent="0.3"/>
    <row r="116" ht="19.899999999999999" customHeight="1" x14ac:dyDescent="0.3"/>
    <row r="117" ht="19.899999999999999" customHeight="1" x14ac:dyDescent="0.3"/>
    <row r="118" ht="19.899999999999999" customHeight="1" x14ac:dyDescent="0.3"/>
    <row r="119" ht="19.899999999999999" customHeight="1" x14ac:dyDescent="0.3"/>
    <row r="120" ht="19.899999999999999" customHeight="1" x14ac:dyDescent="0.3"/>
    <row r="121" ht="19.899999999999999" customHeight="1" x14ac:dyDescent="0.3"/>
    <row r="122" ht="19.899999999999999" customHeight="1" x14ac:dyDescent="0.3"/>
    <row r="123" ht="19.899999999999999" customHeight="1" x14ac:dyDescent="0.3"/>
    <row r="124" ht="19.899999999999999" customHeight="1" x14ac:dyDescent="0.3"/>
    <row r="125" ht="19.899999999999999" customHeight="1" x14ac:dyDescent="0.3"/>
    <row r="126" ht="19.899999999999999" customHeight="1" x14ac:dyDescent="0.3"/>
    <row r="127" ht="19.899999999999999" customHeight="1" x14ac:dyDescent="0.3"/>
    <row r="128" ht="19.899999999999999" customHeight="1" x14ac:dyDescent="0.3"/>
    <row r="129" ht="19.899999999999999" customHeight="1" x14ac:dyDescent="0.3"/>
    <row r="130" ht="19.899999999999999" customHeight="1" x14ac:dyDescent="0.3"/>
    <row r="131" ht="19.899999999999999" customHeight="1" x14ac:dyDescent="0.3"/>
    <row r="132" ht="19.899999999999999" customHeight="1" x14ac:dyDescent="0.3"/>
    <row r="133" ht="19.899999999999999" customHeight="1" x14ac:dyDescent="0.3"/>
    <row r="134" ht="19.899999999999999" customHeight="1" x14ac:dyDescent="0.3"/>
    <row r="135" ht="19.899999999999999" customHeight="1" x14ac:dyDescent="0.3"/>
    <row r="136" ht="19.899999999999999" customHeight="1" x14ac:dyDescent="0.3"/>
    <row r="137" ht="19.899999999999999" customHeight="1" x14ac:dyDescent="0.3"/>
    <row r="138" ht="19.899999999999999" customHeight="1" x14ac:dyDescent="0.3"/>
    <row r="139" ht="19.899999999999999" customHeight="1" x14ac:dyDescent="0.3"/>
    <row r="140" ht="19.899999999999999" customHeight="1" x14ac:dyDescent="0.3"/>
    <row r="141" ht="19.899999999999999" customHeight="1" x14ac:dyDescent="0.3"/>
    <row r="142" ht="19.899999999999999" customHeight="1" x14ac:dyDescent="0.3"/>
    <row r="143" ht="19.899999999999999" customHeight="1" x14ac:dyDescent="0.3"/>
    <row r="144" ht="19.899999999999999" customHeight="1" x14ac:dyDescent="0.3"/>
    <row r="145" ht="19.899999999999999" customHeight="1" x14ac:dyDescent="0.3"/>
    <row r="146" ht="19.899999999999999" customHeight="1" x14ac:dyDescent="0.3"/>
    <row r="147" ht="19.899999999999999" customHeight="1" x14ac:dyDescent="0.3"/>
    <row r="148" ht="19.899999999999999" customHeight="1" x14ac:dyDescent="0.3"/>
    <row r="149" ht="19.899999999999999" customHeight="1" x14ac:dyDescent="0.3"/>
    <row r="150" ht="19.899999999999999" customHeight="1" x14ac:dyDescent="0.3"/>
  </sheetData>
  <mergeCells count="32">
    <mergeCell ref="B50:C50"/>
    <mergeCell ref="D50:E50"/>
    <mergeCell ref="B2:E2"/>
    <mergeCell ref="D17:E17"/>
    <mergeCell ref="D18:E18"/>
    <mergeCell ref="D20:E20"/>
    <mergeCell ref="B16:C16"/>
    <mergeCell ref="B17:C17"/>
    <mergeCell ref="B19:C19"/>
    <mergeCell ref="B18:C18"/>
    <mergeCell ref="B20:C20"/>
    <mergeCell ref="D16:E16"/>
    <mergeCell ref="B15:C15"/>
    <mergeCell ref="B41:E41"/>
    <mergeCell ref="C3:C5"/>
    <mergeCell ref="B3:B5"/>
    <mergeCell ref="B13:E13"/>
    <mergeCell ref="D21:E21"/>
    <mergeCell ref="D39:E39"/>
    <mergeCell ref="B39:C39"/>
    <mergeCell ref="B21:C21"/>
    <mergeCell ref="B28:B30"/>
    <mergeCell ref="C28:C30"/>
    <mergeCell ref="B31:B33"/>
    <mergeCell ref="C31:C33"/>
    <mergeCell ref="B34:B36"/>
    <mergeCell ref="C34:C36"/>
    <mergeCell ref="B49:E49"/>
    <mergeCell ref="D44:D45"/>
    <mergeCell ref="E44:E45"/>
    <mergeCell ref="D19:E19"/>
    <mergeCell ref="D15:E15"/>
  </mergeCells>
  <phoneticPr fontId="2" type="noConversion"/>
  <conditionalFormatting sqref="D16:E20">
    <cfRule type="containsText" dxfId="15" priority="31" operator="containsText" text="不">
      <formula>NOT(ISERROR(SEARCH("不",D16)))</formula>
    </cfRule>
  </conditionalFormatting>
  <conditionalFormatting sqref="D39 D21">
    <cfRule type="cellIs" dxfId="14" priority="29" operator="equal">
      <formula>"部分符合要求"</formula>
    </cfRule>
    <cfRule type="cellIs" dxfId="13" priority="30" operator="equal">
      <formula>"全部符合要求"</formula>
    </cfRule>
  </conditionalFormatting>
  <conditionalFormatting sqref="C43">
    <cfRule type="cellIs" dxfId="12" priority="27" operator="greaterThan">
      <formula>5</formula>
    </cfRule>
  </conditionalFormatting>
  <conditionalFormatting sqref="D39 D21">
    <cfRule type="cellIs" dxfId="11" priority="28" operator="equal">
      <formula>"全部不符合要求"</formula>
    </cfRule>
  </conditionalFormatting>
  <conditionalFormatting sqref="D21:E21">
    <cfRule type="cellIs" dxfId="10" priority="12" operator="equal">
      <formula>"部分符合要求，但获得审批"</formula>
    </cfRule>
  </conditionalFormatting>
  <conditionalFormatting sqref="D19:E19">
    <cfRule type="containsText" dxfId="9" priority="11" operator="containsText" text="不">
      <formula>NOT(ISERROR(SEARCH("不",D19)))</formula>
    </cfRule>
  </conditionalFormatting>
  <conditionalFormatting sqref="D17:E17">
    <cfRule type="containsText" dxfId="8" priority="10" operator="containsText" text="无">
      <formula>NOT(ISERROR(SEARCH("无",D17)))</formula>
    </cfRule>
  </conditionalFormatting>
  <conditionalFormatting sqref="C51:C58 E51:E58">
    <cfRule type="cellIs" dxfId="7" priority="9" operator="equal">
      <formula>"是"</formula>
    </cfRule>
  </conditionalFormatting>
  <conditionalFormatting sqref="D43:D47">
    <cfRule type="cellIs" dxfId="6" priority="8" operator="lessThan">
      <formula>-5</formula>
    </cfRule>
  </conditionalFormatting>
  <conditionalFormatting sqref="E24:E38">
    <cfRule type="cellIs" dxfId="5" priority="6" operator="equal">
      <formula>"不满足要求"</formula>
    </cfRule>
  </conditionalFormatting>
  <conditionalFormatting sqref="D51:D58">
    <cfRule type="cellIs" dxfId="4" priority="5" operator="equal">
      <formula>"是"</formula>
    </cfRule>
  </conditionalFormatting>
  <conditionalFormatting sqref="E11">
    <cfRule type="cellIs" dxfId="3" priority="1" operator="equal">
      <formula>"D级"</formula>
    </cfRule>
    <cfRule type="cellIs" dxfId="2" priority="2" operator="equal">
      <formula>"C级"</formula>
    </cfRule>
    <cfRule type="cellIs" dxfId="1" priority="3" operator="equal">
      <formula>"B级"</formula>
    </cfRule>
    <cfRule type="cellIs" dxfId="0" priority="4" operator="equal">
      <formula>"A级"</formula>
    </cfRule>
  </conditionalFormatting>
  <dataValidations count="14">
    <dataValidation type="list" allowBlank="1" showInputMessage="1" showErrorMessage="1" sqref="D16:E16" xr:uid="{970EC133-FDED-4721-A305-19DD16DEC442}">
      <formula1>"已核查《工商登记营业执照》，符合要求,已核查《工商登记营业执照》，不符合要求"</formula1>
    </dataValidation>
    <dataValidation type="list" allowBlank="1" showInputMessage="1" showErrorMessage="1" sqref="D17:E17" xr:uid="{7EA9FDFF-A546-4A13-B3CD-0CBA138EBFFB}">
      <formula1>"主要核查近三年财务报表，符合要求,主要核查财会制度健全性申明材料，符合要求,未能提供财会制度健全性证明材料，不符合要求,所提供材料未能证明企业具有健全财会制度，不符合要求"</formula1>
    </dataValidation>
    <dataValidation type="list" allowBlank="1" showInputMessage="1" showErrorMessage="1" sqref="J19" xr:uid="{205CDB3F-7DE3-4FA5-9996-E2E2A5CC4693}">
      <formula1>"已核查纳税和社保缴纳记录，符合要求,已核查纳税和社保缴纳记录，不符合要求"</formula1>
    </dataValidation>
    <dataValidation type="list" allowBlank="1" showInputMessage="1" showErrorMessage="1" sqref="D19:E20" xr:uid="{8AC6F894-FF8C-4489-A506-F205CB67D69B}">
      <formula1>"已核查企业介绍资料，符合要求,已核查企业介绍资料，不符合要求"</formula1>
    </dataValidation>
    <dataValidation type="list" allowBlank="1" showInputMessage="1" showErrorMessage="1" sqref="C7" xr:uid="{82A5F163-0E40-4C16-8631-3702EC6144F5}">
      <formula1>"市场搜集,内部员工推荐,同业推荐,原厂推荐,其它推荐"</formula1>
    </dataValidation>
    <dataValidation type="list" allowBlank="1" showInputMessage="1" showErrorMessage="1" sqref="C47" xr:uid="{B95CB8B9-448D-4207-A9CC-478306B18C29}">
      <formula1>"有记录,无记录"</formula1>
    </dataValidation>
    <dataValidation type="list" allowBlank="1" showInputMessage="1" showErrorMessage="1" sqref="D19:E19" xr:uid="{B4F52DDC-5E28-44A5-BAFE-6360EF2252D2}">
      <formula1>"已核查信用证明材料，符合要求,已核查信用证明材料，不符合要求"</formula1>
    </dataValidation>
    <dataValidation type="list" allowBlank="1" showInputMessage="1" showErrorMessage="1" sqref="D18:E18" xr:uid="{ED6A6C4C-A23B-4BC7-A443-88C40FD5BEA7}">
      <formula1>"已核查信用报告材料，符合要求,已核查信用报告材料，不符合要求"</formula1>
    </dataValidation>
    <dataValidation type="list" allowBlank="1" showInputMessage="1" showErrorMessage="1" sqref="C10:C11" xr:uid="{66C31646-602C-42C1-868B-B8D5FCE9B72E}">
      <formula1>"Martin Liu,Sylvia Wu,Joyce Yeung"</formula1>
    </dataValidation>
    <dataValidation type="list" allowBlank="1" showInputMessage="1" showErrorMessage="1" sqref="C9" xr:uid="{FE9E35C4-8420-4F48-BCBE-2310EA0F0B7E}">
      <formula1>"Steven Li,Ivan Chen,Jason Zhu,Colin Chen"</formula1>
    </dataValidation>
    <dataValidation type="list" allowBlank="1" showInputMessage="1" showErrorMessage="1" sqref="C51:C58 E51:E58" xr:uid="{293D78DF-E20B-4C2F-BE0C-5EE8C45C8EA6}">
      <formula1>"是,否"</formula1>
    </dataValidation>
    <dataValidation type="list" allowBlank="1" showInputMessage="1" showErrorMessage="1" sqref="D21:E22" xr:uid="{3A7E2916-3CBC-42B6-ADA9-F04F1500FAD8}">
      <formula1>"全部符合要求,部分符合要求,全部不符合要求"</formula1>
    </dataValidation>
    <dataValidation type="list" allowBlank="1" showInputMessage="1" showErrorMessage="1" sqref="E4 E5" xr:uid="{3FA5BDA5-436A-4099-BE69-539CFB79A1D9}">
      <formula1>INDIRECT(E3)</formula1>
    </dataValidation>
    <dataValidation type="list" allowBlank="1" showInputMessage="1" showErrorMessage="1" sqref="E24:E38" xr:uid="{36BD24A6-5403-43DE-8136-225A7ED187BC}">
      <formula1>"满足要求,不满足要求,未审核"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CA7899D-EF8A-40B2-991D-9B028B9C30ED}">
          <x14:formula1>
            <xm:f>'品类（勿删）'!$B$1:$F$1</xm:f>
          </x14:formula1>
          <xm:sqref>E3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BAF08-2638-4414-A6D4-F6F35611F570}">
  <dimension ref="B1:P51"/>
  <sheetViews>
    <sheetView showGridLines="0" zoomScale="115" zoomScaleNormal="115" workbookViewId="0">
      <selection activeCell="H1" sqref="H1:H1048576"/>
    </sheetView>
  </sheetViews>
  <sheetFormatPr defaultRowHeight="14.25" x14ac:dyDescent="0.2"/>
  <cols>
    <col min="1" max="1" width="5.75" customWidth="1"/>
    <col min="2" max="2" width="10.5" bestFit="1" customWidth="1"/>
    <col min="3" max="3" width="12.25" bestFit="1" customWidth="1"/>
    <col min="4" max="4" width="33.875" bestFit="1" customWidth="1"/>
    <col min="5" max="5" width="7.5" bestFit="1" customWidth="1"/>
    <col min="6" max="6" width="8.75" bestFit="1" customWidth="1"/>
    <col min="7" max="7" width="9.75" bestFit="1" customWidth="1"/>
    <col min="8" max="8" width="9" customWidth="1"/>
    <col min="9" max="9" width="8" bestFit="1" customWidth="1"/>
    <col min="10" max="10" width="12.5" customWidth="1"/>
    <col min="11" max="11" width="23.75" customWidth="1"/>
    <col min="12" max="12" width="10" customWidth="1"/>
    <col min="13" max="13" width="9.125" customWidth="1"/>
    <col min="14" max="14" width="9.25" customWidth="1"/>
    <col min="15" max="15" width="26.5" bestFit="1" customWidth="1"/>
  </cols>
  <sheetData>
    <row r="1" spans="2:16" ht="15.75" x14ac:dyDescent="0.25">
      <c r="B1" s="127" t="s">
        <v>273</v>
      </c>
      <c r="C1" s="114"/>
      <c r="D1" s="114"/>
      <c r="E1" s="114"/>
      <c r="F1" s="113"/>
      <c r="G1" s="113"/>
      <c r="H1" s="113"/>
      <c r="I1" s="142"/>
      <c r="J1" s="113"/>
      <c r="K1" s="113"/>
      <c r="L1" s="113"/>
      <c r="M1" s="113"/>
      <c r="N1" s="113"/>
      <c r="O1" s="113"/>
      <c r="P1" s="113"/>
    </row>
    <row r="2" spans="2:16" x14ac:dyDescent="0.2">
      <c r="B2" s="128" t="s">
        <v>274</v>
      </c>
      <c r="C2" s="128" t="s">
        <v>275</v>
      </c>
      <c r="D2" s="130" t="s">
        <v>276</v>
      </c>
      <c r="E2" s="130"/>
      <c r="F2" s="129"/>
      <c r="G2" s="129"/>
      <c r="H2" s="129"/>
      <c r="I2" s="143"/>
      <c r="J2" s="129"/>
      <c r="K2" s="129"/>
      <c r="L2" s="129"/>
      <c r="M2" s="129"/>
      <c r="N2" s="129"/>
      <c r="O2" s="129"/>
      <c r="P2" s="129"/>
    </row>
    <row r="3" spans="2:16" ht="15.75" x14ac:dyDescent="0.3">
      <c r="B3" s="115" t="s">
        <v>277</v>
      </c>
      <c r="C3" s="115" t="s">
        <v>278</v>
      </c>
      <c r="D3" s="115" t="s">
        <v>279</v>
      </c>
      <c r="E3" s="147" t="s">
        <v>280</v>
      </c>
      <c r="F3" s="115" t="s">
        <v>281</v>
      </c>
      <c r="G3" s="115" t="s">
        <v>282</v>
      </c>
      <c r="H3" s="115" t="s">
        <v>283</v>
      </c>
      <c r="I3" s="115" t="s">
        <v>12</v>
      </c>
      <c r="J3" s="115" t="s">
        <v>284</v>
      </c>
      <c r="K3" s="115" t="s">
        <v>285</v>
      </c>
      <c r="L3" s="115" t="s">
        <v>286</v>
      </c>
      <c r="M3" s="115" t="s">
        <v>287</v>
      </c>
      <c r="N3" s="115" t="s">
        <v>288</v>
      </c>
      <c r="O3" s="115" t="s">
        <v>289</v>
      </c>
    </row>
    <row r="4" spans="2:16" ht="15.75" x14ac:dyDescent="0.3">
      <c r="B4" s="233" t="s">
        <v>290</v>
      </c>
      <c r="C4" s="224" t="s">
        <v>31</v>
      </c>
      <c r="D4" s="116" t="s">
        <v>47</v>
      </c>
      <c r="E4" s="148" t="s">
        <v>242</v>
      </c>
      <c r="F4" s="117" t="s">
        <v>291</v>
      </c>
      <c r="G4" s="131">
        <v>45275</v>
      </c>
      <c r="H4" s="118" t="s">
        <v>292</v>
      </c>
      <c r="I4" s="144" t="s">
        <v>243</v>
      </c>
      <c r="J4" s="152" t="s">
        <v>244</v>
      </c>
      <c r="K4" s="118"/>
      <c r="L4" s="152">
        <v>0.75</v>
      </c>
      <c r="M4" s="133" t="s">
        <v>261</v>
      </c>
      <c r="N4" s="154">
        <v>1.2</v>
      </c>
      <c r="O4" s="118" t="s">
        <v>250</v>
      </c>
    </row>
    <row r="5" spans="2:16" ht="15.75" x14ac:dyDescent="0.3">
      <c r="B5" s="234"/>
      <c r="C5" s="230"/>
      <c r="D5" s="116" t="s">
        <v>60</v>
      </c>
      <c r="E5" s="148" t="s">
        <v>245</v>
      </c>
      <c r="F5" s="117" t="s">
        <v>291</v>
      </c>
      <c r="G5" s="131">
        <v>45275</v>
      </c>
      <c r="H5" s="118" t="s">
        <v>292</v>
      </c>
      <c r="I5" s="152" t="s">
        <v>246</v>
      </c>
      <c r="J5" s="152" t="s">
        <v>244</v>
      </c>
      <c r="K5" s="118"/>
      <c r="L5" s="152">
        <v>0.75</v>
      </c>
      <c r="M5" s="133" t="s">
        <v>261</v>
      </c>
      <c r="N5" s="154">
        <v>1.2</v>
      </c>
      <c r="O5" s="118" t="s">
        <v>250</v>
      </c>
    </row>
    <row r="6" spans="2:16" ht="15.75" x14ac:dyDescent="0.3">
      <c r="B6" s="234"/>
      <c r="C6" s="230"/>
      <c r="D6" s="116" t="s">
        <v>74</v>
      </c>
      <c r="E6" s="148" t="s">
        <v>247</v>
      </c>
      <c r="F6" s="117" t="s">
        <v>291</v>
      </c>
      <c r="G6" s="131">
        <v>45275</v>
      </c>
      <c r="H6" s="118" t="s">
        <v>292</v>
      </c>
      <c r="I6" s="144" t="s">
        <v>248</v>
      </c>
      <c r="J6" s="118" t="s">
        <v>249</v>
      </c>
      <c r="K6" s="118"/>
      <c r="L6" s="152">
        <v>0.75</v>
      </c>
      <c r="M6" s="133" t="s">
        <v>261</v>
      </c>
      <c r="N6" s="154">
        <v>1.2</v>
      </c>
      <c r="O6" s="118" t="s">
        <v>250</v>
      </c>
    </row>
    <row r="7" spans="2:16" ht="15.75" x14ac:dyDescent="0.3">
      <c r="B7" s="234"/>
      <c r="C7" s="225"/>
      <c r="D7" s="116" t="s">
        <v>84</v>
      </c>
      <c r="E7" s="148" t="s">
        <v>245</v>
      </c>
      <c r="F7" s="117" t="s">
        <v>291</v>
      </c>
      <c r="G7" s="131">
        <v>45275</v>
      </c>
      <c r="H7" s="118" t="s">
        <v>292</v>
      </c>
      <c r="I7" s="144" t="s">
        <v>248</v>
      </c>
      <c r="J7" s="118" t="s">
        <v>249</v>
      </c>
      <c r="K7" s="118"/>
      <c r="L7" s="152">
        <v>0.95</v>
      </c>
      <c r="M7" s="133" t="s">
        <v>261</v>
      </c>
      <c r="N7" s="154">
        <v>1</v>
      </c>
      <c r="O7" s="118" t="s">
        <v>250</v>
      </c>
    </row>
    <row r="8" spans="2:16" ht="15.75" x14ac:dyDescent="0.3">
      <c r="B8" s="234"/>
      <c r="C8" s="224" t="s">
        <v>32</v>
      </c>
      <c r="D8" s="116" t="s">
        <v>48</v>
      </c>
      <c r="E8" s="148" t="s">
        <v>247</v>
      </c>
      <c r="F8" s="117" t="s">
        <v>251</v>
      </c>
      <c r="G8" s="131">
        <v>45275</v>
      </c>
      <c r="H8" s="118" t="s">
        <v>292</v>
      </c>
      <c r="I8" s="152" t="s">
        <v>243</v>
      </c>
      <c r="J8" s="118" t="s">
        <v>252</v>
      </c>
      <c r="K8" s="133"/>
      <c r="L8" s="152">
        <v>0.8</v>
      </c>
      <c r="M8" s="133" t="s">
        <v>261</v>
      </c>
      <c r="N8" s="154">
        <v>1</v>
      </c>
      <c r="O8" s="133" t="s">
        <v>259</v>
      </c>
    </row>
    <row r="9" spans="2:16" ht="15.75" x14ac:dyDescent="0.3">
      <c r="B9" s="234"/>
      <c r="C9" s="230"/>
      <c r="D9" s="116" t="s">
        <v>61</v>
      </c>
      <c r="E9" s="148" t="s">
        <v>253</v>
      </c>
      <c r="F9" s="117" t="s">
        <v>251</v>
      </c>
      <c r="G9" s="131">
        <v>45275</v>
      </c>
      <c r="H9" s="118" t="s">
        <v>292</v>
      </c>
      <c r="I9" s="152" t="s">
        <v>254</v>
      </c>
      <c r="J9" s="154" t="s">
        <v>255</v>
      </c>
      <c r="K9" s="133"/>
      <c r="L9" s="152">
        <v>0.9</v>
      </c>
      <c r="M9" s="133" t="s">
        <v>261</v>
      </c>
      <c r="N9" s="154">
        <v>1</v>
      </c>
      <c r="O9" s="133" t="s">
        <v>259</v>
      </c>
    </row>
    <row r="10" spans="2:16" ht="15.75" x14ac:dyDescent="0.3">
      <c r="B10" s="234"/>
      <c r="C10" s="230"/>
      <c r="D10" s="116" t="s">
        <v>75</v>
      </c>
      <c r="E10" s="148" t="s">
        <v>245</v>
      </c>
      <c r="F10" s="117" t="s">
        <v>251</v>
      </c>
      <c r="G10" s="131">
        <v>45275</v>
      </c>
      <c r="H10" s="118" t="s">
        <v>292</v>
      </c>
      <c r="I10" s="152" t="s">
        <v>248</v>
      </c>
      <c r="J10" s="152" t="s">
        <v>252</v>
      </c>
      <c r="K10" s="133"/>
      <c r="L10" s="152">
        <v>0.85</v>
      </c>
      <c r="M10" s="133" t="s">
        <v>261</v>
      </c>
      <c r="N10" s="154">
        <v>1</v>
      </c>
      <c r="O10" s="133" t="s">
        <v>259</v>
      </c>
    </row>
    <row r="11" spans="2:16" ht="15.75" x14ac:dyDescent="0.3">
      <c r="B11" s="234"/>
      <c r="C11" s="230"/>
      <c r="D11" s="116" t="s">
        <v>85</v>
      </c>
      <c r="E11" s="148" t="s">
        <v>247</v>
      </c>
      <c r="F11" s="117" t="s">
        <v>251</v>
      </c>
      <c r="G11" s="131">
        <v>45275</v>
      </c>
      <c r="H11" s="118" t="s">
        <v>292</v>
      </c>
      <c r="I11" s="152" t="s">
        <v>248</v>
      </c>
      <c r="J11" s="152" t="s">
        <v>255</v>
      </c>
      <c r="K11" s="133"/>
      <c r="L11" s="152">
        <v>0.7</v>
      </c>
      <c r="M11" s="133" t="s">
        <v>261</v>
      </c>
      <c r="N11" s="154">
        <v>1.2</v>
      </c>
      <c r="O11" s="133" t="s">
        <v>259</v>
      </c>
    </row>
    <row r="12" spans="2:16" ht="15.75" x14ac:dyDescent="0.3">
      <c r="B12" s="234"/>
      <c r="C12" s="230"/>
      <c r="D12" s="116" t="s">
        <v>92</v>
      </c>
      <c r="E12" s="148" t="s">
        <v>247</v>
      </c>
      <c r="F12" s="117" t="s">
        <v>251</v>
      </c>
      <c r="G12" s="131">
        <v>45275</v>
      </c>
      <c r="H12" s="118" t="s">
        <v>292</v>
      </c>
      <c r="I12" s="152" t="s">
        <v>256</v>
      </c>
      <c r="J12" s="152" t="s">
        <v>257</v>
      </c>
      <c r="K12" s="133"/>
      <c r="L12" s="152">
        <v>0.8</v>
      </c>
      <c r="M12" s="133" t="s">
        <v>261</v>
      </c>
      <c r="N12" s="154">
        <v>1.2</v>
      </c>
      <c r="O12" s="133" t="s">
        <v>259</v>
      </c>
    </row>
    <row r="13" spans="2:16" ht="15.75" x14ac:dyDescent="0.3">
      <c r="B13" s="234"/>
      <c r="C13" s="230"/>
      <c r="D13" s="116" t="s">
        <v>97</v>
      </c>
      <c r="E13" s="148" t="s">
        <v>247</v>
      </c>
      <c r="F13" s="117" t="s">
        <v>251</v>
      </c>
      <c r="G13" s="131">
        <v>45275</v>
      </c>
      <c r="H13" s="118" t="s">
        <v>292</v>
      </c>
      <c r="I13" s="152" t="s">
        <v>243</v>
      </c>
      <c r="J13" s="118" t="s">
        <v>258</v>
      </c>
      <c r="K13" s="133"/>
      <c r="L13" s="152">
        <v>0.8</v>
      </c>
      <c r="M13" s="133" t="s">
        <v>261</v>
      </c>
      <c r="N13" s="154">
        <v>1.2</v>
      </c>
      <c r="O13" s="133" t="s">
        <v>259</v>
      </c>
    </row>
    <row r="14" spans="2:16" ht="15.75" x14ac:dyDescent="0.3">
      <c r="B14" s="234"/>
      <c r="C14" s="230"/>
      <c r="D14" s="116" t="s">
        <v>99</v>
      </c>
      <c r="E14" s="148" t="s">
        <v>253</v>
      </c>
      <c r="F14" s="117" t="s">
        <v>251</v>
      </c>
      <c r="G14" s="131">
        <v>45275</v>
      </c>
      <c r="H14" s="118" t="s">
        <v>292</v>
      </c>
      <c r="I14" s="152" t="s">
        <v>243</v>
      </c>
      <c r="J14" s="118" t="s">
        <v>258</v>
      </c>
      <c r="K14" s="133"/>
      <c r="L14" s="152">
        <v>0.85</v>
      </c>
      <c r="M14" s="133" t="s">
        <v>261</v>
      </c>
      <c r="N14" s="154">
        <v>1.2</v>
      </c>
      <c r="O14" s="133" t="s">
        <v>259</v>
      </c>
    </row>
    <row r="15" spans="2:16" ht="15.75" x14ac:dyDescent="0.3">
      <c r="B15" s="234"/>
      <c r="C15" s="225"/>
      <c r="D15" s="116" t="s">
        <v>100</v>
      </c>
      <c r="E15" s="148" t="s">
        <v>247</v>
      </c>
      <c r="F15" s="117" t="s">
        <v>251</v>
      </c>
      <c r="G15" s="131">
        <v>45275</v>
      </c>
      <c r="H15" s="118" t="s">
        <v>292</v>
      </c>
      <c r="I15" s="152" t="s">
        <v>243</v>
      </c>
      <c r="J15" s="152" t="s">
        <v>255</v>
      </c>
      <c r="K15" s="133"/>
      <c r="L15" s="152">
        <v>0.75</v>
      </c>
      <c r="M15" s="133" t="s">
        <v>261</v>
      </c>
      <c r="N15" s="154">
        <v>1</v>
      </c>
      <c r="O15" s="133" t="s">
        <v>259</v>
      </c>
    </row>
    <row r="16" spans="2:16" ht="15.75" x14ac:dyDescent="0.3">
      <c r="B16" s="234"/>
      <c r="C16" s="224" t="s">
        <v>33</v>
      </c>
      <c r="D16" s="116" t="s">
        <v>49</v>
      </c>
      <c r="E16" s="116" t="s">
        <v>242</v>
      </c>
      <c r="F16" s="117" t="s">
        <v>264</v>
      </c>
      <c r="G16" s="131">
        <v>45275</v>
      </c>
      <c r="H16" s="118" t="s">
        <v>292</v>
      </c>
      <c r="I16" s="152" t="s">
        <v>246</v>
      </c>
      <c r="J16" s="152" t="s">
        <v>252</v>
      </c>
      <c r="K16" s="119"/>
      <c r="L16" s="152">
        <v>0.75</v>
      </c>
      <c r="M16" s="133" t="s">
        <v>261</v>
      </c>
      <c r="N16" s="154">
        <v>1</v>
      </c>
      <c r="O16" s="156" t="s">
        <v>250</v>
      </c>
    </row>
    <row r="17" spans="2:15" ht="15.75" x14ac:dyDescent="0.3">
      <c r="B17" s="234"/>
      <c r="C17" s="230"/>
      <c r="D17" s="116" t="s">
        <v>62</v>
      </c>
      <c r="E17" s="148" t="s">
        <v>245</v>
      </c>
      <c r="F17" s="117" t="s">
        <v>264</v>
      </c>
      <c r="G17" s="131">
        <v>45275</v>
      </c>
      <c r="H17" s="118" t="s">
        <v>292</v>
      </c>
      <c r="I17" s="144" t="s">
        <v>248</v>
      </c>
      <c r="J17" s="118" t="s">
        <v>249</v>
      </c>
      <c r="K17" s="119"/>
      <c r="L17" s="152">
        <v>0.75</v>
      </c>
      <c r="M17" s="133" t="s">
        <v>261</v>
      </c>
      <c r="N17" s="154">
        <v>1.2</v>
      </c>
      <c r="O17" s="118" t="s">
        <v>250</v>
      </c>
    </row>
    <row r="18" spans="2:15" ht="15.75" x14ac:dyDescent="0.3">
      <c r="B18" s="234"/>
      <c r="C18" s="230"/>
      <c r="D18" s="116" t="s">
        <v>76</v>
      </c>
      <c r="E18" s="148" t="s">
        <v>245</v>
      </c>
      <c r="F18" s="117" t="s">
        <v>264</v>
      </c>
      <c r="G18" s="131">
        <v>45275</v>
      </c>
      <c r="H18" s="118" t="s">
        <v>292</v>
      </c>
      <c r="I18" s="152" t="s">
        <v>243</v>
      </c>
      <c r="J18" s="152" t="s">
        <v>252</v>
      </c>
      <c r="K18" s="119"/>
      <c r="L18" s="152">
        <v>0.6</v>
      </c>
      <c r="M18" s="133" t="s">
        <v>261</v>
      </c>
      <c r="N18" s="154">
        <v>1.2</v>
      </c>
      <c r="O18" s="118" t="s">
        <v>250</v>
      </c>
    </row>
    <row r="19" spans="2:15" ht="15.75" x14ac:dyDescent="0.3">
      <c r="B19" s="234"/>
      <c r="C19" s="225"/>
      <c r="D19" s="116" t="s">
        <v>86</v>
      </c>
      <c r="E19" s="148" t="s">
        <v>245</v>
      </c>
      <c r="F19" s="117" t="s">
        <v>264</v>
      </c>
      <c r="G19" s="131">
        <v>45275</v>
      </c>
      <c r="H19" s="118" t="s">
        <v>292</v>
      </c>
      <c r="I19" s="144" t="s">
        <v>248</v>
      </c>
      <c r="J19" s="118" t="s">
        <v>249</v>
      </c>
      <c r="K19" s="119"/>
      <c r="L19" s="152">
        <v>0.8</v>
      </c>
      <c r="M19" s="133" t="s">
        <v>261</v>
      </c>
      <c r="N19" s="154">
        <v>1</v>
      </c>
      <c r="O19" s="118" t="s">
        <v>250</v>
      </c>
    </row>
    <row r="20" spans="2:15" ht="15.75" x14ac:dyDescent="0.3">
      <c r="B20" s="234"/>
      <c r="C20" s="224" t="s">
        <v>34</v>
      </c>
      <c r="D20" s="116" t="s">
        <v>50</v>
      </c>
      <c r="E20" s="148" t="s">
        <v>247</v>
      </c>
      <c r="F20" s="117" t="s">
        <v>251</v>
      </c>
      <c r="G20" s="131">
        <v>45275</v>
      </c>
      <c r="H20" s="133" t="s">
        <v>292</v>
      </c>
      <c r="I20" s="152" t="s">
        <v>243</v>
      </c>
      <c r="J20" s="154" t="s">
        <v>249</v>
      </c>
      <c r="K20" s="133"/>
      <c r="L20" s="152">
        <v>0.75</v>
      </c>
      <c r="M20" s="133" t="s">
        <v>261</v>
      </c>
      <c r="N20" s="154">
        <v>1.2</v>
      </c>
      <c r="O20" s="133" t="s">
        <v>293</v>
      </c>
    </row>
    <row r="21" spans="2:15" ht="15.75" x14ac:dyDescent="0.3">
      <c r="B21" s="234"/>
      <c r="C21" s="230"/>
      <c r="D21" s="116" t="s">
        <v>63</v>
      </c>
      <c r="E21" s="148" t="s">
        <v>247</v>
      </c>
      <c r="F21" s="117" t="s">
        <v>251</v>
      </c>
      <c r="G21" s="131">
        <v>45275</v>
      </c>
      <c r="H21" s="133" t="s">
        <v>292</v>
      </c>
      <c r="I21" s="152" t="s">
        <v>243</v>
      </c>
      <c r="J21" s="152" t="s">
        <v>257</v>
      </c>
      <c r="K21" s="133"/>
      <c r="L21" s="152">
        <v>0.95</v>
      </c>
      <c r="M21" s="133" t="s">
        <v>261</v>
      </c>
      <c r="N21" s="154">
        <v>0.5</v>
      </c>
      <c r="O21" s="133" t="s">
        <v>259</v>
      </c>
    </row>
    <row r="22" spans="2:15" ht="15.75" x14ac:dyDescent="0.3">
      <c r="B22" s="234"/>
      <c r="C22" s="230"/>
      <c r="D22" s="116" t="s">
        <v>77</v>
      </c>
      <c r="E22" s="148" t="s">
        <v>247</v>
      </c>
      <c r="F22" s="117" t="s">
        <v>251</v>
      </c>
      <c r="G22" s="131">
        <v>45275</v>
      </c>
      <c r="H22" s="133" t="s">
        <v>292</v>
      </c>
      <c r="I22" s="144" t="s">
        <v>248</v>
      </c>
      <c r="J22" s="154" t="s">
        <v>249</v>
      </c>
      <c r="K22" s="133"/>
      <c r="L22" s="152">
        <v>0.95</v>
      </c>
      <c r="M22" s="133" t="s">
        <v>261</v>
      </c>
      <c r="N22" s="154">
        <v>0.5</v>
      </c>
      <c r="O22" s="133" t="s">
        <v>294</v>
      </c>
    </row>
    <row r="23" spans="2:15" ht="16.5" thickBot="1" x14ac:dyDescent="0.35">
      <c r="B23" s="120"/>
      <c r="C23" s="232"/>
      <c r="D23" s="121" t="s">
        <v>87</v>
      </c>
      <c r="E23" s="149" t="s">
        <v>247</v>
      </c>
      <c r="F23" s="122" t="s">
        <v>251</v>
      </c>
      <c r="G23" s="132">
        <v>45275</v>
      </c>
      <c r="H23" s="134" t="s">
        <v>292</v>
      </c>
      <c r="I23" s="157" t="s">
        <v>248</v>
      </c>
      <c r="J23" s="153" t="s">
        <v>244</v>
      </c>
      <c r="K23" s="134"/>
      <c r="L23" s="153">
        <v>0.95</v>
      </c>
      <c r="M23" s="134" t="s">
        <v>261</v>
      </c>
      <c r="N23" s="155">
        <v>0.5</v>
      </c>
      <c r="O23" s="134" t="s">
        <v>259</v>
      </c>
    </row>
    <row r="24" spans="2:15" ht="15.75" x14ac:dyDescent="0.3">
      <c r="B24" s="226" t="s">
        <v>26</v>
      </c>
      <c r="C24" s="229" t="s">
        <v>35</v>
      </c>
      <c r="D24" s="123" t="s">
        <v>51</v>
      </c>
      <c r="E24" s="150" t="s">
        <v>247</v>
      </c>
      <c r="F24" s="124" t="s">
        <v>251</v>
      </c>
      <c r="G24" s="135">
        <v>45275</v>
      </c>
      <c r="H24" s="136" t="s">
        <v>292</v>
      </c>
      <c r="I24" s="158" t="s">
        <v>260</v>
      </c>
      <c r="J24" s="159" t="s">
        <v>258</v>
      </c>
      <c r="K24" s="136"/>
      <c r="L24" s="152">
        <v>0.8</v>
      </c>
      <c r="M24" s="136" t="s">
        <v>261</v>
      </c>
      <c r="N24" s="154">
        <v>1</v>
      </c>
      <c r="O24" s="136" t="s">
        <v>259</v>
      </c>
    </row>
    <row r="25" spans="2:15" ht="15.75" x14ac:dyDescent="0.3">
      <c r="B25" s="227"/>
      <c r="C25" s="230"/>
      <c r="D25" s="116" t="s">
        <v>64</v>
      </c>
      <c r="E25" s="148" t="s">
        <v>247</v>
      </c>
      <c r="F25" s="117" t="s">
        <v>251</v>
      </c>
      <c r="G25" s="131">
        <v>45275</v>
      </c>
      <c r="H25" s="133" t="s">
        <v>292</v>
      </c>
      <c r="I25" s="144" t="s">
        <v>260</v>
      </c>
      <c r="J25" s="118" t="s">
        <v>258</v>
      </c>
      <c r="K25" s="133"/>
      <c r="L25" s="152">
        <v>0.8</v>
      </c>
      <c r="M25" s="133" t="s">
        <v>261</v>
      </c>
      <c r="N25" s="154">
        <v>1</v>
      </c>
      <c r="O25" s="133" t="s">
        <v>259</v>
      </c>
    </row>
    <row r="26" spans="2:15" ht="15.75" x14ac:dyDescent="0.3">
      <c r="B26" s="227"/>
      <c r="C26" s="225"/>
      <c r="D26" s="116" t="s">
        <v>78</v>
      </c>
      <c r="E26" s="148" t="s">
        <v>247</v>
      </c>
      <c r="F26" s="117" t="s">
        <v>251</v>
      </c>
      <c r="G26" s="131">
        <v>45275</v>
      </c>
      <c r="H26" s="133" t="s">
        <v>292</v>
      </c>
      <c r="I26" s="144" t="s">
        <v>260</v>
      </c>
      <c r="J26" s="118" t="s">
        <v>258</v>
      </c>
      <c r="K26" s="133"/>
      <c r="L26" s="152">
        <v>0.95</v>
      </c>
      <c r="M26" s="133" t="s">
        <v>261</v>
      </c>
      <c r="N26" s="154">
        <v>1</v>
      </c>
      <c r="O26" s="133" t="s">
        <v>259</v>
      </c>
    </row>
    <row r="27" spans="2:15" ht="15.75" x14ac:dyDescent="0.3">
      <c r="B27" s="227"/>
      <c r="C27" s="125" t="s">
        <v>36</v>
      </c>
      <c r="D27" s="116" t="s">
        <v>36</v>
      </c>
      <c r="E27" s="148" t="s">
        <v>245</v>
      </c>
      <c r="F27" s="117" t="s">
        <v>251</v>
      </c>
      <c r="G27" s="131">
        <v>45275</v>
      </c>
      <c r="H27" s="133" t="s">
        <v>292</v>
      </c>
      <c r="I27" s="144" t="s">
        <v>262</v>
      </c>
      <c r="J27" s="118" t="s">
        <v>244</v>
      </c>
      <c r="K27" s="137" t="s">
        <v>295</v>
      </c>
      <c r="L27" s="152">
        <v>0.85</v>
      </c>
      <c r="M27" s="133" t="s">
        <v>261</v>
      </c>
      <c r="N27" s="154">
        <v>1</v>
      </c>
      <c r="O27" s="133" t="s">
        <v>293</v>
      </c>
    </row>
    <row r="28" spans="2:15" ht="15.75" x14ac:dyDescent="0.3">
      <c r="B28" s="227"/>
      <c r="C28" s="224" t="s">
        <v>37</v>
      </c>
      <c r="D28" s="116" t="s">
        <v>52</v>
      </c>
      <c r="E28" s="148" t="s">
        <v>245</v>
      </c>
      <c r="F28" s="117" t="s">
        <v>251</v>
      </c>
      <c r="G28" s="131">
        <v>45275</v>
      </c>
      <c r="H28" s="133" t="s">
        <v>292</v>
      </c>
      <c r="I28" s="144" t="s">
        <v>262</v>
      </c>
      <c r="J28" s="118" t="s">
        <v>258</v>
      </c>
      <c r="K28" s="137"/>
      <c r="L28" s="152">
        <v>0.9</v>
      </c>
      <c r="M28" s="133" t="s">
        <v>261</v>
      </c>
      <c r="N28" s="154">
        <v>1</v>
      </c>
      <c r="O28" s="145" t="s">
        <v>296</v>
      </c>
    </row>
    <row r="29" spans="2:15" ht="16.5" thickBot="1" x14ac:dyDescent="0.35">
      <c r="B29" s="231"/>
      <c r="C29" s="232"/>
      <c r="D29" s="121" t="s">
        <v>65</v>
      </c>
      <c r="E29" s="149" t="s">
        <v>245</v>
      </c>
      <c r="F29" s="122" t="s">
        <v>251</v>
      </c>
      <c r="G29" s="132">
        <v>45275</v>
      </c>
      <c r="H29" s="134" t="s">
        <v>292</v>
      </c>
      <c r="I29" s="157" t="s">
        <v>262</v>
      </c>
      <c r="J29" s="160" t="s">
        <v>249</v>
      </c>
      <c r="K29" s="138"/>
      <c r="L29" s="153">
        <v>0.9</v>
      </c>
      <c r="M29" s="134" t="s">
        <v>261</v>
      </c>
      <c r="N29" s="155">
        <v>0.5</v>
      </c>
      <c r="O29" s="134" t="s">
        <v>296</v>
      </c>
    </row>
    <row r="30" spans="2:15" ht="15.75" x14ac:dyDescent="0.3">
      <c r="B30" s="226" t="s">
        <v>27</v>
      </c>
      <c r="C30" s="229" t="s">
        <v>38</v>
      </c>
      <c r="D30" s="123" t="s">
        <v>53</v>
      </c>
      <c r="E30" s="150" t="s">
        <v>245</v>
      </c>
      <c r="F30" s="124" t="s">
        <v>251</v>
      </c>
      <c r="G30" s="135">
        <v>45275</v>
      </c>
      <c r="H30" s="146" t="s">
        <v>297</v>
      </c>
      <c r="I30" s="161" t="s">
        <v>256</v>
      </c>
      <c r="J30" s="162" t="s">
        <v>263</v>
      </c>
      <c r="K30" s="139"/>
      <c r="L30" s="152">
        <v>0.8</v>
      </c>
      <c r="M30" s="136" t="s">
        <v>261</v>
      </c>
      <c r="N30" s="154">
        <v>1</v>
      </c>
      <c r="O30" s="136" t="s">
        <v>259</v>
      </c>
    </row>
    <row r="31" spans="2:15" ht="15.75" x14ac:dyDescent="0.3">
      <c r="B31" s="227"/>
      <c r="C31" s="230"/>
      <c r="D31" s="116" t="s">
        <v>66</v>
      </c>
      <c r="E31" s="148" t="s">
        <v>242</v>
      </c>
      <c r="F31" s="117" t="s">
        <v>264</v>
      </c>
      <c r="G31" s="131">
        <v>45275</v>
      </c>
      <c r="H31" s="145" t="s">
        <v>292</v>
      </c>
      <c r="I31" s="154" t="s">
        <v>243</v>
      </c>
      <c r="J31" s="152" t="s">
        <v>257</v>
      </c>
      <c r="K31" s="137"/>
      <c r="L31" s="152">
        <v>0.7</v>
      </c>
      <c r="M31" s="133" t="s">
        <v>261</v>
      </c>
      <c r="N31" s="154">
        <v>1.2</v>
      </c>
      <c r="O31" s="133" t="s">
        <v>298</v>
      </c>
    </row>
    <row r="32" spans="2:15" ht="15.75" x14ac:dyDescent="0.3">
      <c r="B32" s="227"/>
      <c r="C32" s="230"/>
      <c r="D32" s="116" t="s">
        <v>79</v>
      </c>
      <c r="E32" s="148" t="s">
        <v>242</v>
      </c>
      <c r="F32" s="117" t="s">
        <v>264</v>
      </c>
      <c r="G32" s="131">
        <v>45275</v>
      </c>
      <c r="H32" s="145" t="s">
        <v>292</v>
      </c>
      <c r="I32" s="152" t="s">
        <v>246</v>
      </c>
      <c r="J32" s="152" t="s">
        <v>252</v>
      </c>
      <c r="K32" s="137"/>
      <c r="L32" s="152">
        <v>0.75</v>
      </c>
      <c r="M32" s="133" t="s">
        <v>261</v>
      </c>
      <c r="N32" s="154">
        <v>1.2</v>
      </c>
      <c r="O32" s="133" t="s">
        <v>298</v>
      </c>
    </row>
    <row r="33" spans="2:15" ht="15.75" x14ac:dyDescent="0.3">
      <c r="B33" s="227"/>
      <c r="C33" s="230"/>
      <c r="D33" s="116" t="s">
        <v>88</v>
      </c>
      <c r="E33" s="148" t="s">
        <v>253</v>
      </c>
      <c r="F33" s="117" t="s">
        <v>264</v>
      </c>
      <c r="G33" s="131">
        <v>45275</v>
      </c>
      <c r="H33" s="145" t="s">
        <v>292</v>
      </c>
      <c r="I33" s="152" t="s">
        <v>265</v>
      </c>
      <c r="J33" s="152" t="s">
        <v>244</v>
      </c>
      <c r="K33" s="137"/>
      <c r="L33" s="152">
        <v>0.7</v>
      </c>
      <c r="M33" s="133" t="s">
        <v>261</v>
      </c>
      <c r="N33" s="154">
        <v>1.2</v>
      </c>
      <c r="O33" s="133" t="s">
        <v>298</v>
      </c>
    </row>
    <row r="34" spans="2:15" ht="15.75" x14ac:dyDescent="0.3">
      <c r="B34" s="227"/>
      <c r="C34" s="225"/>
      <c r="D34" s="116" t="s">
        <v>93</v>
      </c>
      <c r="E34" s="148" t="s">
        <v>242</v>
      </c>
      <c r="F34" s="117" t="s">
        <v>251</v>
      </c>
      <c r="G34" s="131">
        <v>45275</v>
      </c>
      <c r="H34" s="145" t="s">
        <v>297</v>
      </c>
      <c r="I34" s="154" t="s">
        <v>246</v>
      </c>
      <c r="J34" s="154" t="s">
        <v>252</v>
      </c>
      <c r="K34" s="137" t="s">
        <v>299</v>
      </c>
      <c r="L34" s="152">
        <v>0.85</v>
      </c>
      <c r="M34" s="133" t="s">
        <v>261</v>
      </c>
      <c r="N34" s="154">
        <v>0.5</v>
      </c>
      <c r="O34" s="133" t="s">
        <v>259</v>
      </c>
    </row>
    <row r="35" spans="2:15" ht="15.75" x14ac:dyDescent="0.3">
      <c r="B35" s="227"/>
      <c r="C35" s="224" t="s">
        <v>39</v>
      </c>
      <c r="D35" s="116" t="s">
        <v>54</v>
      </c>
      <c r="E35" s="148" t="s">
        <v>253</v>
      </c>
      <c r="F35" s="117" t="s">
        <v>251</v>
      </c>
      <c r="G35" s="131">
        <v>45275</v>
      </c>
      <c r="H35" s="133" t="s">
        <v>292</v>
      </c>
      <c r="I35" s="152" t="s">
        <v>265</v>
      </c>
      <c r="J35" s="152" t="s">
        <v>255</v>
      </c>
      <c r="K35" s="137"/>
      <c r="L35" s="152">
        <v>0.85</v>
      </c>
      <c r="M35" s="133" t="s">
        <v>261</v>
      </c>
      <c r="N35" s="154">
        <v>1.2</v>
      </c>
      <c r="O35" s="133" t="s">
        <v>259</v>
      </c>
    </row>
    <row r="36" spans="2:15" ht="15.75" x14ac:dyDescent="0.3">
      <c r="B36" s="227"/>
      <c r="C36" s="230"/>
      <c r="D36" s="116" t="s">
        <v>67</v>
      </c>
      <c r="E36" s="148" t="s">
        <v>253</v>
      </c>
      <c r="F36" s="117" t="s">
        <v>251</v>
      </c>
      <c r="G36" s="131">
        <v>45275</v>
      </c>
      <c r="H36" s="133" t="s">
        <v>292</v>
      </c>
      <c r="I36" s="152" t="s">
        <v>266</v>
      </c>
      <c r="J36" s="118" t="s">
        <v>252</v>
      </c>
      <c r="K36" s="137"/>
      <c r="L36" s="152">
        <v>0.75</v>
      </c>
      <c r="M36" s="133" t="s">
        <v>261</v>
      </c>
      <c r="N36" s="154">
        <v>1.2</v>
      </c>
      <c r="O36" s="133" t="s">
        <v>259</v>
      </c>
    </row>
    <row r="37" spans="2:15" ht="15.75" x14ac:dyDescent="0.3">
      <c r="B37" s="227"/>
      <c r="C37" s="230"/>
      <c r="D37" s="116" t="s">
        <v>80</v>
      </c>
      <c r="E37" s="148" t="s">
        <v>253</v>
      </c>
      <c r="F37" s="117" t="s">
        <v>251</v>
      </c>
      <c r="G37" s="131">
        <v>45275</v>
      </c>
      <c r="H37" s="133" t="s">
        <v>292</v>
      </c>
      <c r="I37" s="152" t="s">
        <v>265</v>
      </c>
      <c r="J37" s="118" t="s">
        <v>252</v>
      </c>
      <c r="K37" s="137"/>
      <c r="L37" s="152">
        <v>0.8</v>
      </c>
      <c r="M37" s="133" t="s">
        <v>261</v>
      </c>
      <c r="N37" s="154">
        <v>1.2</v>
      </c>
      <c r="O37" s="133" t="s">
        <v>259</v>
      </c>
    </row>
    <row r="38" spans="2:15" ht="15.75" x14ac:dyDescent="0.3">
      <c r="B38" s="227"/>
      <c r="C38" s="230"/>
      <c r="D38" s="116" t="s">
        <v>89</v>
      </c>
      <c r="E38" s="148" t="s">
        <v>253</v>
      </c>
      <c r="F38" s="117" t="s">
        <v>251</v>
      </c>
      <c r="G38" s="131">
        <v>45275</v>
      </c>
      <c r="H38" s="133" t="s">
        <v>292</v>
      </c>
      <c r="I38" s="152" t="s">
        <v>246</v>
      </c>
      <c r="J38" s="118" t="s">
        <v>252</v>
      </c>
      <c r="K38" s="137"/>
      <c r="L38" s="152">
        <v>0.85</v>
      </c>
      <c r="M38" s="133" t="s">
        <v>261</v>
      </c>
      <c r="N38" s="154">
        <v>1.2</v>
      </c>
      <c r="O38" s="133" t="s">
        <v>259</v>
      </c>
    </row>
    <row r="39" spans="2:15" ht="15.75" x14ac:dyDescent="0.3">
      <c r="B39" s="227"/>
      <c r="C39" s="230"/>
      <c r="D39" s="116" t="s">
        <v>94</v>
      </c>
      <c r="E39" s="148" t="s">
        <v>245</v>
      </c>
      <c r="F39" s="117" t="s">
        <v>251</v>
      </c>
      <c r="G39" s="131">
        <v>45275</v>
      </c>
      <c r="H39" s="133" t="s">
        <v>292</v>
      </c>
      <c r="I39" s="152" t="s">
        <v>267</v>
      </c>
      <c r="J39" s="154" t="s">
        <v>249</v>
      </c>
      <c r="K39" s="137"/>
      <c r="L39" s="152">
        <v>0.85</v>
      </c>
      <c r="M39" s="133" t="s">
        <v>261</v>
      </c>
      <c r="N39" s="154">
        <v>1</v>
      </c>
      <c r="O39" s="133" t="s">
        <v>300</v>
      </c>
    </row>
    <row r="40" spans="2:15" ht="16.5" thickBot="1" x14ac:dyDescent="0.35">
      <c r="B40" s="231"/>
      <c r="C40" s="232"/>
      <c r="D40" s="121" t="s">
        <v>98</v>
      </c>
      <c r="E40" s="149" t="s">
        <v>247</v>
      </c>
      <c r="F40" s="122" t="s">
        <v>251</v>
      </c>
      <c r="G40" s="132">
        <v>45275</v>
      </c>
      <c r="H40" s="134" t="s">
        <v>292</v>
      </c>
      <c r="I40" s="153" t="s">
        <v>243</v>
      </c>
      <c r="J40" s="153" t="s">
        <v>255</v>
      </c>
      <c r="K40" s="134"/>
      <c r="L40" s="153">
        <v>0.7</v>
      </c>
      <c r="M40" s="134" t="s">
        <v>261</v>
      </c>
      <c r="N40" s="155">
        <v>1.2</v>
      </c>
      <c r="O40" s="134" t="s">
        <v>300</v>
      </c>
    </row>
    <row r="41" spans="2:15" ht="15.75" x14ac:dyDescent="0.3">
      <c r="B41" s="226" t="s">
        <v>29</v>
      </c>
      <c r="C41" s="229" t="s">
        <v>43</v>
      </c>
      <c r="D41" s="163" t="s">
        <v>301</v>
      </c>
      <c r="E41" s="164" t="s">
        <v>247</v>
      </c>
      <c r="F41" s="165" t="s">
        <v>264</v>
      </c>
      <c r="G41" s="166">
        <v>45518</v>
      </c>
      <c r="H41" s="167" t="s">
        <v>292</v>
      </c>
      <c r="I41" s="168" t="s">
        <v>267</v>
      </c>
      <c r="J41" s="169" t="s">
        <v>244</v>
      </c>
      <c r="K41" s="170"/>
      <c r="L41" s="171">
        <v>0.8</v>
      </c>
      <c r="M41" s="172" t="s">
        <v>261</v>
      </c>
      <c r="N41" s="173">
        <v>1</v>
      </c>
      <c r="O41" s="167" t="s">
        <v>298</v>
      </c>
    </row>
    <row r="42" spans="2:15" ht="15.75" x14ac:dyDescent="0.3">
      <c r="B42" s="227"/>
      <c r="C42" s="230"/>
      <c r="D42" s="163" t="s">
        <v>304</v>
      </c>
      <c r="E42" s="164" t="s">
        <v>247</v>
      </c>
      <c r="F42" s="165" t="s">
        <v>264</v>
      </c>
      <c r="G42" s="166">
        <v>45518</v>
      </c>
      <c r="H42" s="167" t="s">
        <v>292</v>
      </c>
      <c r="I42" s="169" t="s">
        <v>243</v>
      </c>
      <c r="J42" s="171" t="s">
        <v>258</v>
      </c>
      <c r="K42" s="170"/>
      <c r="L42" s="171">
        <v>0.8</v>
      </c>
      <c r="M42" s="172" t="s">
        <v>261</v>
      </c>
      <c r="N42" s="173">
        <v>1</v>
      </c>
      <c r="O42" s="167" t="s">
        <v>298</v>
      </c>
    </row>
    <row r="43" spans="2:15" ht="15.75" x14ac:dyDescent="0.3">
      <c r="B43" s="227"/>
      <c r="C43" s="230"/>
      <c r="D43" s="174" t="s">
        <v>305</v>
      </c>
      <c r="E43" s="164" t="s">
        <v>247</v>
      </c>
      <c r="F43" s="165" t="s">
        <v>264</v>
      </c>
      <c r="G43" s="166">
        <v>45518</v>
      </c>
      <c r="H43" s="167" t="s">
        <v>292</v>
      </c>
      <c r="I43" s="168" t="s">
        <v>268</v>
      </c>
      <c r="J43" s="175" t="s">
        <v>258</v>
      </c>
      <c r="K43" s="167"/>
      <c r="L43" s="171">
        <v>0.8</v>
      </c>
      <c r="M43" s="167" t="s">
        <v>261</v>
      </c>
      <c r="N43" s="173">
        <v>1</v>
      </c>
      <c r="O43" s="167" t="s">
        <v>298</v>
      </c>
    </row>
    <row r="44" spans="2:15" ht="15.75" x14ac:dyDescent="0.3">
      <c r="B44" s="227"/>
      <c r="C44" s="230"/>
      <c r="D44" s="116" t="s">
        <v>71</v>
      </c>
      <c r="E44" s="148" t="s">
        <v>247</v>
      </c>
      <c r="F44" s="117" t="s">
        <v>264</v>
      </c>
      <c r="G44" s="131">
        <v>45275</v>
      </c>
      <c r="H44" s="133" t="s">
        <v>292</v>
      </c>
      <c r="I44" s="152" t="s">
        <v>267</v>
      </c>
      <c r="J44" s="152" t="s">
        <v>252</v>
      </c>
      <c r="K44" s="133"/>
      <c r="L44" s="152">
        <v>0.8</v>
      </c>
      <c r="M44" s="133" t="s">
        <v>261</v>
      </c>
      <c r="N44" s="154">
        <v>1</v>
      </c>
      <c r="O44" s="133" t="s">
        <v>298</v>
      </c>
    </row>
    <row r="45" spans="2:15" ht="15.75" x14ac:dyDescent="0.3">
      <c r="B45" s="227"/>
      <c r="C45" s="230"/>
      <c r="D45" s="116" t="s">
        <v>83</v>
      </c>
      <c r="E45" s="148" t="s">
        <v>247</v>
      </c>
      <c r="F45" s="117" t="s">
        <v>264</v>
      </c>
      <c r="G45" s="131">
        <v>45275</v>
      </c>
      <c r="H45" s="133" t="s">
        <v>292</v>
      </c>
      <c r="I45" s="118" t="s">
        <v>243</v>
      </c>
      <c r="J45" s="118" t="s">
        <v>249</v>
      </c>
      <c r="K45" s="133"/>
      <c r="L45" s="152">
        <v>0.8</v>
      </c>
      <c r="M45" s="133" t="s">
        <v>261</v>
      </c>
      <c r="N45" s="154">
        <v>1</v>
      </c>
      <c r="O45" s="133" t="s">
        <v>298</v>
      </c>
    </row>
    <row r="46" spans="2:15" ht="15.75" x14ac:dyDescent="0.3">
      <c r="B46" s="227"/>
      <c r="C46" s="230"/>
      <c r="D46" s="116" t="s">
        <v>91</v>
      </c>
      <c r="E46" s="148" t="s">
        <v>247</v>
      </c>
      <c r="F46" s="117" t="s">
        <v>264</v>
      </c>
      <c r="G46" s="131">
        <v>45275</v>
      </c>
      <c r="H46" s="133" t="s">
        <v>292</v>
      </c>
      <c r="I46" s="118" t="s">
        <v>243</v>
      </c>
      <c r="J46" s="152" t="s">
        <v>255</v>
      </c>
      <c r="K46" s="133"/>
      <c r="L46" s="152">
        <v>0.7</v>
      </c>
      <c r="M46" s="133" t="s">
        <v>261</v>
      </c>
      <c r="N46" s="154">
        <v>1.5</v>
      </c>
      <c r="O46" s="133" t="s">
        <v>298</v>
      </c>
    </row>
    <row r="47" spans="2:15" ht="15.75" x14ac:dyDescent="0.3">
      <c r="B47" s="227"/>
      <c r="C47" s="225"/>
      <c r="D47" s="116" t="s">
        <v>96</v>
      </c>
      <c r="E47" s="148" t="s">
        <v>247</v>
      </c>
      <c r="F47" s="117" t="s">
        <v>264</v>
      </c>
      <c r="G47" s="131">
        <v>45275</v>
      </c>
      <c r="H47" s="133" t="s">
        <v>292</v>
      </c>
      <c r="I47" s="154" t="s">
        <v>268</v>
      </c>
      <c r="J47" s="152" t="s">
        <v>258</v>
      </c>
      <c r="K47" s="133"/>
      <c r="L47" s="152">
        <v>0.8</v>
      </c>
      <c r="M47" s="133" t="s">
        <v>261</v>
      </c>
      <c r="N47" s="154">
        <v>1</v>
      </c>
      <c r="O47" s="133" t="s">
        <v>298</v>
      </c>
    </row>
    <row r="48" spans="2:15" ht="15.75" x14ac:dyDescent="0.3">
      <c r="B48" s="227"/>
      <c r="C48" s="224" t="s">
        <v>44</v>
      </c>
      <c r="D48" s="116" t="s">
        <v>58</v>
      </c>
      <c r="E48" s="151" t="s">
        <v>247</v>
      </c>
      <c r="F48" s="126" t="s">
        <v>264</v>
      </c>
      <c r="G48" s="141">
        <v>45275</v>
      </c>
      <c r="H48" s="133" t="s">
        <v>292</v>
      </c>
      <c r="I48" s="118" t="s">
        <v>246</v>
      </c>
      <c r="J48" s="118" t="s">
        <v>258</v>
      </c>
      <c r="K48" s="140"/>
      <c r="L48" s="152">
        <v>0.8</v>
      </c>
      <c r="M48" s="140" t="s">
        <v>261</v>
      </c>
      <c r="N48" s="154">
        <v>1</v>
      </c>
      <c r="O48" s="133" t="s">
        <v>298</v>
      </c>
    </row>
    <row r="49" spans="2:15" ht="15.75" x14ac:dyDescent="0.3">
      <c r="B49" s="227"/>
      <c r="C49" s="225"/>
      <c r="D49" s="116" t="s">
        <v>72</v>
      </c>
      <c r="E49" s="151" t="s">
        <v>247</v>
      </c>
      <c r="F49" s="126" t="s">
        <v>264</v>
      </c>
      <c r="G49" s="141">
        <v>45275</v>
      </c>
      <c r="H49" s="133" t="s">
        <v>292</v>
      </c>
      <c r="I49" s="118" t="s">
        <v>246</v>
      </c>
      <c r="J49" s="152" t="s">
        <v>255</v>
      </c>
      <c r="K49" s="140"/>
      <c r="L49" s="152">
        <v>0.8</v>
      </c>
      <c r="M49" s="140" t="s">
        <v>261</v>
      </c>
      <c r="N49" s="154">
        <v>1</v>
      </c>
      <c r="O49" s="133" t="s">
        <v>298</v>
      </c>
    </row>
    <row r="50" spans="2:15" ht="15.75" x14ac:dyDescent="0.3">
      <c r="B50" s="227"/>
      <c r="C50" s="224" t="s">
        <v>45</v>
      </c>
      <c r="D50" s="116" t="s">
        <v>59</v>
      </c>
      <c r="E50" s="148" t="s">
        <v>247</v>
      </c>
      <c r="F50" s="117" t="s">
        <v>264</v>
      </c>
      <c r="G50" s="131">
        <v>45275</v>
      </c>
      <c r="H50" s="133" t="s">
        <v>292</v>
      </c>
      <c r="I50" s="118" t="s">
        <v>243</v>
      </c>
      <c r="J50" s="118" t="s">
        <v>249</v>
      </c>
      <c r="K50" s="133"/>
      <c r="L50" s="152">
        <v>0.8</v>
      </c>
      <c r="M50" s="133" t="s">
        <v>261</v>
      </c>
      <c r="N50" s="154">
        <v>1</v>
      </c>
      <c r="O50" s="133" t="s">
        <v>298</v>
      </c>
    </row>
    <row r="51" spans="2:15" ht="15.75" x14ac:dyDescent="0.3">
      <c r="B51" s="228"/>
      <c r="C51" s="225"/>
      <c r="D51" s="116" t="s">
        <v>73</v>
      </c>
      <c r="E51" s="148" t="s">
        <v>247</v>
      </c>
      <c r="F51" s="117" t="s">
        <v>264</v>
      </c>
      <c r="G51" s="131">
        <v>45275</v>
      </c>
      <c r="H51" s="133" t="s">
        <v>292</v>
      </c>
      <c r="I51" s="118" t="s">
        <v>243</v>
      </c>
      <c r="J51" s="118" t="s">
        <v>249</v>
      </c>
      <c r="K51" s="133"/>
      <c r="L51" s="152">
        <v>0.8</v>
      </c>
      <c r="M51" s="133" t="s">
        <v>261</v>
      </c>
      <c r="N51" s="154">
        <v>1</v>
      </c>
      <c r="O51" s="133" t="s">
        <v>298</v>
      </c>
    </row>
  </sheetData>
  <mergeCells count="15">
    <mergeCell ref="B4:B22"/>
    <mergeCell ref="C4:C7"/>
    <mergeCell ref="C8:C15"/>
    <mergeCell ref="C16:C19"/>
    <mergeCell ref="C20:C23"/>
    <mergeCell ref="C50:C51"/>
    <mergeCell ref="B41:B51"/>
    <mergeCell ref="C41:C47"/>
    <mergeCell ref="B24:B29"/>
    <mergeCell ref="C24:C26"/>
    <mergeCell ref="C28:C29"/>
    <mergeCell ref="B30:B40"/>
    <mergeCell ref="C30:C34"/>
    <mergeCell ref="C35:C40"/>
    <mergeCell ref="C48:C4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79056-B55F-475C-8F00-DCC9BAB4CBF8}">
  <dimension ref="B1:Z140"/>
  <sheetViews>
    <sheetView showGridLines="0" workbookViewId="0">
      <selection activeCell="H37" sqref="H37"/>
    </sheetView>
  </sheetViews>
  <sheetFormatPr defaultColWidth="8.875" defaultRowHeight="17.25" x14ac:dyDescent="0.35"/>
  <cols>
    <col min="1" max="1" width="20.5" style="18" customWidth="1"/>
    <col min="2" max="2" width="3.125" style="19" customWidth="1"/>
    <col min="3" max="3" width="3.125" style="18" customWidth="1"/>
    <col min="4" max="4" width="15.5" style="22" customWidth="1"/>
    <col min="5" max="8" width="9.125" style="22" customWidth="1"/>
    <col min="9" max="9" width="3.125" style="22" customWidth="1"/>
    <col min="10" max="10" width="3.125" style="21" customWidth="1"/>
    <col min="11" max="11" width="3.125" style="40" customWidth="1"/>
    <col min="12" max="12" width="3.375" style="23" customWidth="1"/>
    <col min="13" max="13" width="3.125" style="18" customWidth="1"/>
    <col min="14" max="18" width="9.125" style="24" customWidth="1"/>
    <col min="19" max="19" width="3.125" style="18" customWidth="1"/>
    <col min="20" max="23" width="9.125" style="24" customWidth="1"/>
    <col min="24" max="24" width="8.875" style="18"/>
    <col min="25" max="25" width="3.125" style="18" customWidth="1"/>
    <col min="26" max="26" width="3.125" style="19" customWidth="1"/>
    <col min="27" max="16384" width="8.875" style="18"/>
  </cols>
  <sheetData>
    <row r="1" spans="2:26" x14ac:dyDescent="0.35">
      <c r="C1" s="19"/>
      <c r="D1" s="20"/>
      <c r="E1" s="20"/>
      <c r="F1" s="20"/>
      <c r="G1" s="20"/>
      <c r="H1" s="20"/>
      <c r="I1" s="20"/>
      <c r="K1" s="19"/>
      <c r="L1" s="20"/>
      <c r="M1" s="19"/>
      <c r="N1" s="20"/>
      <c r="O1" s="20"/>
      <c r="P1" s="20"/>
      <c r="Q1" s="20"/>
      <c r="R1" s="20"/>
      <c r="S1" s="19"/>
      <c r="T1" s="20"/>
      <c r="U1" s="20"/>
      <c r="V1" s="20"/>
      <c r="W1" s="20"/>
      <c r="X1" s="19"/>
      <c r="Y1" s="19"/>
    </row>
    <row r="2" spans="2:26" x14ac:dyDescent="0.35">
      <c r="K2" s="19"/>
    </row>
    <row r="3" spans="2:26" ht="22.5" x14ac:dyDescent="0.4">
      <c r="C3" s="249" t="s">
        <v>118</v>
      </c>
      <c r="D3" s="249"/>
      <c r="E3" s="249"/>
      <c r="F3" s="249"/>
      <c r="G3" s="249"/>
      <c r="H3" s="249"/>
      <c r="I3" s="249"/>
      <c r="K3" s="19"/>
      <c r="M3" s="249" t="s">
        <v>168</v>
      </c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</row>
    <row r="4" spans="2:26" x14ac:dyDescent="0.35">
      <c r="K4" s="19"/>
      <c r="N4" s="18"/>
      <c r="O4" s="18"/>
      <c r="P4" s="18"/>
      <c r="Q4" s="18"/>
      <c r="R4" s="18"/>
      <c r="T4" s="18"/>
      <c r="U4" s="18"/>
      <c r="V4" s="18"/>
      <c r="W4" s="18"/>
    </row>
    <row r="5" spans="2:26" x14ac:dyDescent="0.35">
      <c r="C5" s="19"/>
      <c r="D5" s="20"/>
      <c r="E5" s="20"/>
      <c r="F5" s="20"/>
      <c r="G5" s="20"/>
      <c r="H5" s="20"/>
      <c r="I5" s="20"/>
      <c r="K5" s="19"/>
      <c r="L5" s="20"/>
      <c r="M5" s="19"/>
      <c r="N5" s="20"/>
      <c r="O5" s="20"/>
      <c r="P5" s="20"/>
      <c r="Q5" s="20"/>
      <c r="R5" s="20"/>
      <c r="S5" s="19"/>
      <c r="T5" s="20"/>
      <c r="U5" s="20"/>
      <c r="V5" s="20"/>
      <c r="W5" s="20"/>
      <c r="X5" s="19"/>
      <c r="Y5" s="19"/>
    </row>
    <row r="6" spans="2:26" ht="18" thickBot="1" x14ac:dyDescent="0.4">
      <c r="D6" s="24"/>
      <c r="E6" s="24"/>
      <c r="F6" s="24"/>
      <c r="G6" s="24"/>
      <c r="H6" s="24"/>
      <c r="I6" s="24"/>
      <c r="K6" s="19"/>
      <c r="L6" s="20"/>
    </row>
    <row r="7" spans="2:26" s="25" customFormat="1" ht="25.9" customHeight="1" thickBot="1" x14ac:dyDescent="0.4">
      <c r="B7" s="26"/>
      <c r="D7" s="27" t="s">
        <v>108</v>
      </c>
      <c r="E7" s="28" t="s">
        <v>119</v>
      </c>
      <c r="F7" s="28" t="s">
        <v>120</v>
      </c>
      <c r="G7" s="28" t="s">
        <v>121</v>
      </c>
      <c r="H7" s="28" t="s">
        <v>122</v>
      </c>
      <c r="I7" s="24"/>
      <c r="J7" s="21"/>
      <c r="K7" s="26"/>
      <c r="L7" s="29"/>
      <c r="N7" s="250" t="s">
        <v>170</v>
      </c>
      <c r="O7" s="251"/>
      <c r="P7" s="251"/>
      <c r="Q7" s="251"/>
      <c r="R7" s="251"/>
      <c r="T7" s="252" t="s">
        <v>123</v>
      </c>
      <c r="U7" s="252"/>
      <c r="V7" s="252"/>
      <c r="W7" s="252"/>
      <c r="X7" s="252"/>
      <c r="Z7" s="26"/>
    </row>
    <row r="8" spans="2:26" s="25" customFormat="1" ht="25.9" customHeight="1" thickTop="1" thickBot="1" x14ac:dyDescent="0.4">
      <c r="B8" s="26"/>
      <c r="D8" s="30" t="s">
        <v>124</v>
      </c>
      <c r="E8" s="31" t="s">
        <v>125</v>
      </c>
      <c r="F8" s="31" t="s">
        <v>126</v>
      </c>
      <c r="G8" s="31" t="s">
        <v>127</v>
      </c>
      <c r="H8" s="31">
        <v>0</v>
      </c>
      <c r="I8" s="24"/>
      <c r="J8" s="21"/>
      <c r="K8" s="26"/>
      <c r="L8" s="29"/>
      <c r="N8" s="32" t="s">
        <v>128</v>
      </c>
      <c r="O8" s="32" t="s">
        <v>129</v>
      </c>
      <c r="P8" s="32" t="s">
        <v>130</v>
      </c>
      <c r="Q8" s="32" t="s">
        <v>129</v>
      </c>
      <c r="R8" s="32" t="s">
        <v>130</v>
      </c>
      <c r="T8" s="32" t="s">
        <v>128</v>
      </c>
      <c r="U8" s="32" t="s">
        <v>129</v>
      </c>
      <c r="V8" s="32" t="s">
        <v>130</v>
      </c>
      <c r="W8" s="32" t="s">
        <v>129</v>
      </c>
      <c r="X8" s="32" t="s">
        <v>130</v>
      </c>
      <c r="Z8" s="26"/>
    </row>
    <row r="9" spans="2:26" s="25" customFormat="1" ht="25.9" customHeight="1" x14ac:dyDescent="0.35">
      <c r="B9" s="26"/>
      <c r="D9" s="33"/>
      <c r="E9" s="33"/>
      <c r="F9" s="33"/>
      <c r="G9" s="33"/>
      <c r="I9" s="24"/>
      <c r="J9" s="21"/>
      <c r="K9" s="34"/>
      <c r="L9" s="35"/>
      <c r="N9" s="32">
        <v>3</v>
      </c>
      <c r="O9" s="36">
        <v>0</v>
      </c>
      <c r="P9" s="37">
        <f>O9/N9</f>
        <v>0</v>
      </c>
      <c r="Q9" s="36">
        <v>0</v>
      </c>
      <c r="R9" s="37">
        <f t="shared" ref="R9:R16" si="0">Q9/N9</f>
        <v>0</v>
      </c>
      <c r="T9" s="32">
        <v>3</v>
      </c>
      <c r="U9" s="36">
        <v>2</v>
      </c>
      <c r="V9" s="37">
        <f t="shared" ref="V9:V16" si="1">U9/T9</f>
        <v>0.66666666666666663</v>
      </c>
      <c r="W9" s="36">
        <v>2</v>
      </c>
      <c r="X9" s="37">
        <f t="shared" ref="X9:X16" si="2">W9/T9</f>
        <v>0.66666666666666663</v>
      </c>
      <c r="Z9" s="26"/>
    </row>
    <row r="10" spans="2:26" s="38" customFormat="1" ht="25.9" customHeight="1" x14ac:dyDescent="0.35">
      <c r="B10" s="29"/>
      <c r="C10" s="25"/>
      <c r="D10" s="253" t="s">
        <v>131</v>
      </c>
      <c r="E10" s="253"/>
      <c r="F10" s="253"/>
      <c r="G10" s="253" t="s">
        <v>132</v>
      </c>
      <c r="H10" s="253"/>
      <c r="I10" s="24"/>
      <c r="J10" s="21"/>
      <c r="K10" s="29"/>
      <c r="L10" s="29"/>
      <c r="N10" s="32">
        <v>4</v>
      </c>
      <c r="O10" s="36">
        <v>0</v>
      </c>
      <c r="P10" s="37">
        <f t="shared" ref="P10:P16" si="3">O10/N10</f>
        <v>0</v>
      </c>
      <c r="Q10" s="36">
        <v>0</v>
      </c>
      <c r="R10" s="37">
        <f t="shared" si="0"/>
        <v>0</v>
      </c>
      <c r="T10" s="32">
        <v>4</v>
      </c>
      <c r="U10" s="36">
        <v>3</v>
      </c>
      <c r="V10" s="37">
        <f t="shared" si="1"/>
        <v>0.75</v>
      </c>
      <c r="W10" s="36">
        <v>3</v>
      </c>
      <c r="X10" s="37">
        <f t="shared" si="2"/>
        <v>0.75</v>
      </c>
      <c r="Z10" s="29"/>
    </row>
    <row r="11" spans="2:26" s="38" customFormat="1" ht="25.9" customHeight="1" x14ac:dyDescent="0.35">
      <c r="B11" s="29"/>
      <c r="C11" s="25"/>
      <c r="D11" s="247" t="s">
        <v>133</v>
      </c>
      <c r="E11" s="247"/>
      <c r="F11" s="247"/>
      <c r="G11" s="248">
        <v>90</v>
      </c>
      <c r="H11" s="248"/>
      <c r="I11" s="24"/>
      <c r="J11" s="21"/>
      <c r="K11" s="29"/>
      <c r="L11" s="29"/>
      <c r="N11" s="32">
        <v>5</v>
      </c>
      <c r="O11" s="55">
        <v>0</v>
      </c>
      <c r="P11" s="56">
        <f t="shared" si="3"/>
        <v>0</v>
      </c>
      <c r="Q11" s="36">
        <v>1</v>
      </c>
      <c r="R11" s="37">
        <f t="shared" si="0"/>
        <v>0.2</v>
      </c>
      <c r="T11" s="32">
        <v>5</v>
      </c>
      <c r="U11" s="36">
        <v>4</v>
      </c>
      <c r="V11" s="37">
        <f t="shared" si="1"/>
        <v>0.8</v>
      </c>
      <c r="W11" s="36">
        <v>4</v>
      </c>
      <c r="X11" s="37">
        <f t="shared" si="2"/>
        <v>0.8</v>
      </c>
      <c r="Z11" s="29"/>
    </row>
    <row r="12" spans="2:26" s="38" customFormat="1" ht="25.9" customHeight="1" x14ac:dyDescent="0.35">
      <c r="B12" s="29"/>
      <c r="C12" s="25"/>
      <c r="D12" s="247" t="s">
        <v>134</v>
      </c>
      <c r="E12" s="247"/>
      <c r="F12" s="247"/>
      <c r="G12" s="248">
        <v>75</v>
      </c>
      <c r="H12" s="248"/>
      <c r="I12" s="24"/>
      <c r="J12" s="21"/>
      <c r="K12" s="29"/>
      <c r="L12" s="29"/>
      <c r="N12" s="32">
        <v>6</v>
      </c>
      <c r="O12" s="55">
        <v>0</v>
      </c>
      <c r="P12" s="56">
        <f t="shared" si="3"/>
        <v>0</v>
      </c>
      <c r="Q12" s="36">
        <v>1</v>
      </c>
      <c r="R12" s="37">
        <f t="shared" si="0"/>
        <v>0.16666666666666666</v>
      </c>
      <c r="T12" s="32">
        <v>6</v>
      </c>
      <c r="U12" s="36">
        <v>4</v>
      </c>
      <c r="V12" s="37">
        <f t="shared" si="1"/>
        <v>0.66666666666666663</v>
      </c>
      <c r="W12" s="36">
        <v>4</v>
      </c>
      <c r="X12" s="37">
        <f t="shared" si="2"/>
        <v>0.66666666666666663</v>
      </c>
      <c r="Z12" s="29"/>
    </row>
    <row r="13" spans="2:26" s="38" customFormat="1" ht="25.9" customHeight="1" x14ac:dyDescent="0.35">
      <c r="B13" s="29"/>
      <c r="C13" s="25"/>
      <c r="D13" s="247" t="s">
        <v>135</v>
      </c>
      <c r="E13" s="247"/>
      <c r="F13" s="247"/>
      <c r="G13" s="248">
        <v>60</v>
      </c>
      <c r="H13" s="248"/>
      <c r="I13" s="24"/>
      <c r="J13" s="21"/>
      <c r="K13" s="29"/>
      <c r="L13" s="29"/>
      <c r="N13" s="32">
        <v>7</v>
      </c>
      <c r="O13" s="55">
        <v>0</v>
      </c>
      <c r="P13" s="56">
        <f t="shared" si="3"/>
        <v>0</v>
      </c>
      <c r="Q13" s="36">
        <v>1</v>
      </c>
      <c r="R13" s="37">
        <f t="shared" si="0"/>
        <v>0.14285714285714285</v>
      </c>
      <c r="T13" s="32">
        <v>7</v>
      </c>
      <c r="U13" s="36">
        <v>5</v>
      </c>
      <c r="V13" s="39">
        <f t="shared" si="1"/>
        <v>0.7142857142857143</v>
      </c>
      <c r="W13" s="36">
        <v>5</v>
      </c>
      <c r="X13" s="39">
        <f t="shared" si="2"/>
        <v>0.7142857142857143</v>
      </c>
      <c r="Z13" s="29"/>
    </row>
    <row r="14" spans="2:26" s="38" customFormat="1" ht="25.9" customHeight="1" x14ac:dyDescent="0.35">
      <c r="B14" s="29"/>
      <c r="C14" s="25"/>
      <c r="D14" s="247" t="s">
        <v>136</v>
      </c>
      <c r="E14" s="247"/>
      <c r="F14" s="247"/>
      <c r="G14" s="248"/>
      <c r="H14" s="248"/>
      <c r="I14" s="24"/>
      <c r="J14" s="21"/>
      <c r="K14" s="29"/>
      <c r="L14" s="29"/>
      <c r="N14" s="32">
        <v>8</v>
      </c>
      <c r="O14" s="55">
        <v>0</v>
      </c>
      <c r="P14" s="56">
        <f t="shared" si="3"/>
        <v>0</v>
      </c>
      <c r="Q14" s="36">
        <v>1</v>
      </c>
      <c r="R14" s="37">
        <f t="shared" si="0"/>
        <v>0.125</v>
      </c>
      <c r="T14" s="32">
        <v>8</v>
      </c>
      <c r="U14" s="36">
        <v>6</v>
      </c>
      <c r="V14" s="39">
        <f t="shared" si="1"/>
        <v>0.75</v>
      </c>
      <c r="W14" s="36">
        <v>6</v>
      </c>
      <c r="X14" s="39">
        <f t="shared" si="2"/>
        <v>0.75</v>
      </c>
      <c r="Z14" s="29"/>
    </row>
    <row r="15" spans="2:26" s="25" customFormat="1" ht="25.9" customHeight="1" x14ac:dyDescent="0.35">
      <c r="B15" s="26"/>
      <c r="D15" s="247" t="s">
        <v>137</v>
      </c>
      <c r="E15" s="247"/>
      <c r="F15" s="247"/>
      <c r="G15" s="248"/>
      <c r="H15" s="248"/>
      <c r="I15" s="24"/>
      <c r="J15" s="21"/>
      <c r="K15" s="35"/>
      <c r="L15" s="29"/>
      <c r="M15" s="38"/>
      <c r="N15" s="32">
        <v>9</v>
      </c>
      <c r="O15" s="55">
        <v>0</v>
      </c>
      <c r="P15" s="56">
        <f t="shared" si="3"/>
        <v>0</v>
      </c>
      <c r="Q15" s="36">
        <v>2</v>
      </c>
      <c r="R15" s="37">
        <f t="shared" si="0"/>
        <v>0.22222222222222221</v>
      </c>
      <c r="S15" s="38"/>
      <c r="T15" s="32">
        <v>9</v>
      </c>
      <c r="U15" s="36">
        <v>6</v>
      </c>
      <c r="V15" s="39">
        <f t="shared" si="1"/>
        <v>0.66666666666666663</v>
      </c>
      <c r="W15" s="36">
        <v>7</v>
      </c>
      <c r="X15" s="39">
        <f t="shared" si="2"/>
        <v>0.77777777777777779</v>
      </c>
      <c r="Z15" s="26"/>
    </row>
    <row r="16" spans="2:26" s="25" customFormat="1" ht="25.9" customHeight="1" x14ac:dyDescent="0.35">
      <c r="B16" s="26"/>
      <c r="D16" s="242" t="s">
        <v>138</v>
      </c>
      <c r="E16" s="242"/>
      <c r="F16" s="242"/>
      <c r="G16" s="243">
        <v>5</v>
      </c>
      <c r="H16" s="243"/>
      <c r="I16" s="24"/>
      <c r="J16" s="21"/>
      <c r="K16" s="35"/>
      <c r="L16" s="29"/>
      <c r="M16" s="38"/>
      <c r="N16" s="32">
        <v>10</v>
      </c>
      <c r="O16" s="55">
        <v>0</v>
      </c>
      <c r="P16" s="56">
        <f t="shared" si="3"/>
        <v>0</v>
      </c>
      <c r="Q16" s="36">
        <v>2</v>
      </c>
      <c r="R16" s="37">
        <f t="shared" si="0"/>
        <v>0.2</v>
      </c>
      <c r="S16" s="38"/>
      <c r="T16" s="32">
        <v>10</v>
      </c>
      <c r="U16" s="36">
        <v>7</v>
      </c>
      <c r="V16" s="39">
        <f t="shared" si="1"/>
        <v>0.7</v>
      </c>
      <c r="W16" s="36">
        <v>8</v>
      </c>
      <c r="X16" s="39">
        <f t="shared" si="2"/>
        <v>0.8</v>
      </c>
      <c r="Z16" s="26"/>
    </row>
    <row r="17" spans="2:26" s="25" customFormat="1" ht="25.9" customHeight="1" x14ac:dyDescent="0.35">
      <c r="B17" s="26"/>
      <c r="D17" s="244" t="s">
        <v>139</v>
      </c>
      <c r="E17" s="244"/>
      <c r="F17" s="244"/>
      <c r="G17" s="245">
        <v>0</v>
      </c>
      <c r="H17" s="245"/>
      <c r="I17" s="24"/>
      <c r="J17" s="21"/>
      <c r="K17" s="35"/>
      <c r="L17" s="29"/>
      <c r="M17" s="38"/>
      <c r="N17" s="38"/>
      <c r="O17" s="38"/>
      <c r="P17" s="38"/>
      <c r="Q17" s="38"/>
      <c r="S17" s="38"/>
      <c r="T17" s="38"/>
      <c r="U17" s="38"/>
      <c r="V17" s="38"/>
      <c r="Z17" s="26"/>
    </row>
    <row r="18" spans="2:26" s="25" customFormat="1" ht="25.9" customHeight="1" x14ac:dyDescent="0.35">
      <c r="B18" s="26"/>
      <c r="D18" s="246" t="s">
        <v>140</v>
      </c>
      <c r="E18" s="246"/>
      <c r="F18" s="246"/>
      <c r="G18" s="237">
        <v>-5</v>
      </c>
      <c r="H18" s="237"/>
      <c r="I18" s="24"/>
      <c r="J18" s="21"/>
      <c r="K18" s="35"/>
      <c r="L18" s="29"/>
      <c r="M18" s="38"/>
      <c r="N18" s="239" t="s">
        <v>141</v>
      </c>
      <c r="O18" s="239"/>
      <c r="P18" s="239"/>
      <c r="Q18" s="239"/>
      <c r="R18" s="239"/>
      <c r="S18" s="38"/>
      <c r="T18" s="240" t="s">
        <v>142</v>
      </c>
      <c r="U18" s="240"/>
      <c r="V18" s="240"/>
      <c r="W18" s="240"/>
      <c r="X18" s="240"/>
      <c r="Z18" s="26"/>
    </row>
    <row r="19" spans="2:26" s="25" customFormat="1" ht="25.9" customHeight="1" x14ac:dyDescent="0.35">
      <c r="B19" s="26"/>
      <c r="D19" s="241" t="s">
        <v>169</v>
      </c>
      <c r="E19" s="236"/>
      <c r="F19" s="236"/>
      <c r="G19" s="237">
        <v>-10</v>
      </c>
      <c r="H19" s="237"/>
      <c r="I19" s="24"/>
      <c r="J19" s="21"/>
      <c r="K19" s="35"/>
      <c r="L19" s="29"/>
      <c r="M19" s="38"/>
      <c r="N19" s="32" t="s">
        <v>128</v>
      </c>
      <c r="O19" s="32" t="s">
        <v>129</v>
      </c>
      <c r="P19" s="32" t="s">
        <v>130</v>
      </c>
      <c r="Q19" s="32" t="s">
        <v>129</v>
      </c>
      <c r="R19" s="32" t="s">
        <v>130</v>
      </c>
      <c r="S19" s="38"/>
      <c r="T19" s="32" t="s">
        <v>128</v>
      </c>
      <c r="U19" s="32" t="s">
        <v>129</v>
      </c>
      <c r="V19" s="32" t="s">
        <v>130</v>
      </c>
      <c r="W19" s="32" t="s">
        <v>129</v>
      </c>
      <c r="X19" s="32" t="s">
        <v>130</v>
      </c>
      <c r="Z19" s="26"/>
    </row>
    <row r="20" spans="2:26" s="25" customFormat="1" ht="25.9" customHeight="1" x14ac:dyDescent="0.35">
      <c r="B20" s="26"/>
      <c r="D20" s="235" t="s">
        <v>172</v>
      </c>
      <c r="E20" s="235"/>
      <c r="F20" s="235"/>
      <c r="G20" s="237">
        <v>-10</v>
      </c>
      <c r="H20" s="237"/>
      <c r="I20" s="24"/>
      <c r="J20" s="21"/>
      <c r="K20" s="35"/>
      <c r="L20" s="29"/>
      <c r="M20" s="38"/>
      <c r="N20" s="32">
        <v>3</v>
      </c>
      <c r="O20" s="36">
        <v>1</v>
      </c>
      <c r="P20" s="37">
        <f t="shared" ref="P20:P27" si="4">O20/N20</f>
        <v>0.33333333333333331</v>
      </c>
      <c r="Q20" s="36">
        <v>1</v>
      </c>
      <c r="R20" s="37">
        <f t="shared" ref="R20:R27" si="5">Q20/N20</f>
        <v>0.33333333333333331</v>
      </c>
      <c r="S20" s="38"/>
      <c r="T20" s="32">
        <v>3</v>
      </c>
      <c r="U20" s="36">
        <v>3</v>
      </c>
      <c r="V20" s="37">
        <f>U20/T20</f>
        <v>1</v>
      </c>
      <c r="W20" s="36">
        <v>3</v>
      </c>
      <c r="X20" s="37">
        <f>W20/T20</f>
        <v>1</v>
      </c>
      <c r="Z20" s="26"/>
    </row>
    <row r="21" spans="2:26" s="25" customFormat="1" ht="25.9" customHeight="1" x14ac:dyDescent="0.35">
      <c r="B21" s="26"/>
      <c r="D21" s="235" t="s">
        <v>171</v>
      </c>
      <c r="E21" s="235"/>
      <c r="F21" s="235"/>
      <c r="G21" s="237">
        <v>-5</v>
      </c>
      <c r="H21" s="237"/>
      <c r="I21" s="24"/>
      <c r="J21" s="21"/>
      <c r="K21" s="35"/>
      <c r="L21" s="29"/>
      <c r="M21" s="38"/>
      <c r="N21" s="32">
        <v>4</v>
      </c>
      <c r="O21" s="36">
        <v>1</v>
      </c>
      <c r="P21" s="37">
        <f t="shared" si="4"/>
        <v>0.25</v>
      </c>
      <c r="Q21" s="36">
        <v>2</v>
      </c>
      <c r="R21" s="37">
        <f t="shared" si="5"/>
        <v>0.5</v>
      </c>
      <c r="S21" s="38"/>
      <c r="T21" s="32">
        <v>4</v>
      </c>
      <c r="U21" s="36">
        <v>4</v>
      </c>
      <c r="V21" s="37">
        <f t="shared" ref="V21:V27" si="6">U21/T21</f>
        <v>1</v>
      </c>
      <c r="W21" s="36">
        <v>4</v>
      </c>
      <c r="X21" s="37">
        <f t="shared" ref="X21:X27" si="7">W21/T21</f>
        <v>1</v>
      </c>
      <c r="Z21" s="26"/>
    </row>
    <row r="22" spans="2:26" s="25" customFormat="1" ht="25.9" customHeight="1" x14ac:dyDescent="0.35">
      <c r="B22" s="26"/>
      <c r="D22" s="235" t="s">
        <v>173</v>
      </c>
      <c r="E22" s="235"/>
      <c r="F22" s="235"/>
      <c r="G22" s="237">
        <v>-5</v>
      </c>
      <c r="H22" s="237"/>
      <c r="I22" s="24"/>
      <c r="J22" s="21"/>
      <c r="K22" s="35"/>
      <c r="L22" s="29"/>
      <c r="M22" s="38"/>
      <c r="N22" s="32">
        <v>5</v>
      </c>
      <c r="O22" s="36">
        <v>2</v>
      </c>
      <c r="P22" s="37">
        <f t="shared" si="4"/>
        <v>0.4</v>
      </c>
      <c r="Q22" s="36">
        <v>3</v>
      </c>
      <c r="R22" s="37">
        <f t="shared" si="5"/>
        <v>0.6</v>
      </c>
      <c r="S22" s="38"/>
      <c r="T22" s="32">
        <v>5</v>
      </c>
      <c r="U22" s="36">
        <v>5</v>
      </c>
      <c r="V22" s="37">
        <f t="shared" si="6"/>
        <v>1</v>
      </c>
      <c r="W22" s="36">
        <v>5</v>
      </c>
      <c r="X22" s="37">
        <f t="shared" si="7"/>
        <v>1</v>
      </c>
      <c r="Z22" s="26"/>
    </row>
    <row r="23" spans="2:26" s="25" customFormat="1" ht="25.9" customHeight="1" x14ac:dyDescent="0.35">
      <c r="B23" s="26"/>
      <c r="D23" s="235" t="s">
        <v>149</v>
      </c>
      <c r="E23" s="236"/>
      <c r="F23" s="236"/>
      <c r="G23" s="237">
        <v>-5</v>
      </c>
      <c r="H23" s="237"/>
      <c r="I23" s="24"/>
      <c r="J23" s="21"/>
      <c r="K23" s="35"/>
      <c r="L23" s="29"/>
      <c r="M23" s="38"/>
      <c r="N23" s="32">
        <v>6</v>
      </c>
      <c r="O23" s="36">
        <v>2</v>
      </c>
      <c r="P23" s="37">
        <f t="shared" si="4"/>
        <v>0.33333333333333331</v>
      </c>
      <c r="Q23" s="36">
        <v>3</v>
      </c>
      <c r="R23" s="37">
        <f t="shared" si="5"/>
        <v>0.5</v>
      </c>
      <c r="S23" s="38"/>
      <c r="T23" s="32">
        <v>6</v>
      </c>
      <c r="U23" s="36">
        <v>5</v>
      </c>
      <c r="V23" s="37">
        <f t="shared" si="6"/>
        <v>0.83333333333333337</v>
      </c>
      <c r="W23" s="36">
        <v>6</v>
      </c>
      <c r="X23" s="37">
        <f t="shared" si="7"/>
        <v>1</v>
      </c>
      <c r="Z23" s="26"/>
    </row>
    <row r="24" spans="2:26" s="25" customFormat="1" ht="25.9" customHeight="1" x14ac:dyDescent="0.35">
      <c r="B24" s="26"/>
      <c r="D24" s="238" t="s">
        <v>143</v>
      </c>
      <c r="E24" s="238"/>
      <c r="F24" s="238"/>
      <c r="G24" s="238" t="s">
        <v>144</v>
      </c>
      <c r="H24" s="238"/>
      <c r="I24" s="24"/>
      <c r="J24" s="21"/>
      <c r="K24" s="35"/>
      <c r="L24" s="29"/>
      <c r="M24" s="38"/>
      <c r="N24" s="32">
        <v>7</v>
      </c>
      <c r="O24" s="36">
        <v>2</v>
      </c>
      <c r="P24" s="37">
        <f t="shared" si="4"/>
        <v>0.2857142857142857</v>
      </c>
      <c r="Q24" s="36">
        <v>4</v>
      </c>
      <c r="R24" s="37">
        <f t="shared" si="5"/>
        <v>0.5714285714285714</v>
      </c>
      <c r="S24" s="38"/>
      <c r="T24" s="32">
        <v>7</v>
      </c>
      <c r="U24" s="36">
        <v>6</v>
      </c>
      <c r="V24" s="39">
        <f t="shared" si="6"/>
        <v>0.8571428571428571</v>
      </c>
      <c r="W24" s="36">
        <v>7</v>
      </c>
      <c r="X24" s="39">
        <f t="shared" si="7"/>
        <v>1</v>
      </c>
      <c r="Z24" s="26"/>
    </row>
    <row r="25" spans="2:26" s="25" customFormat="1" ht="25.9" customHeight="1" x14ac:dyDescent="0.35">
      <c r="B25" s="26"/>
      <c r="I25" s="24"/>
      <c r="J25" s="21"/>
      <c r="K25" s="34"/>
      <c r="L25" s="35"/>
      <c r="N25" s="32">
        <v>8</v>
      </c>
      <c r="O25" s="36">
        <v>2</v>
      </c>
      <c r="P25" s="37">
        <f t="shared" si="4"/>
        <v>0.25</v>
      </c>
      <c r="Q25" s="36">
        <v>5</v>
      </c>
      <c r="R25" s="37">
        <f t="shared" si="5"/>
        <v>0.625</v>
      </c>
      <c r="T25" s="32">
        <v>8</v>
      </c>
      <c r="U25" s="36">
        <v>7</v>
      </c>
      <c r="V25" s="39">
        <f t="shared" si="6"/>
        <v>0.875</v>
      </c>
      <c r="W25" s="36">
        <v>8</v>
      </c>
      <c r="X25" s="39">
        <f t="shared" si="7"/>
        <v>1</v>
      </c>
      <c r="Z25" s="26"/>
    </row>
    <row r="26" spans="2:26" s="25" customFormat="1" ht="25.9" customHeight="1" x14ac:dyDescent="0.35">
      <c r="B26" s="26"/>
      <c r="D26" s="33"/>
      <c r="E26" s="33"/>
      <c r="F26" s="33"/>
      <c r="G26" s="33"/>
      <c r="H26" s="33"/>
      <c r="I26" s="24"/>
      <c r="J26" s="21"/>
      <c r="K26" s="34"/>
      <c r="L26" s="35"/>
      <c r="N26" s="32">
        <v>9</v>
      </c>
      <c r="O26" s="36">
        <v>3</v>
      </c>
      <c r="P26" s="37">
        <f t="shared" si="4"/>
        <v>0.33333333333333331</v>
      </c>
      <c r="Q26" s="36">
        <v>5</v>
      </c>
      <c r="R26" s="37">
        <f t="shared" si="5"/>
        <v>0.55555555555555558</v>
      </c>
      <c r="T26" s="32">
        <v>9</v>
      </c>
      <c r="U26" s="36">
        <v>8</v>
      </c>
      <c r="V26" s="39">
        <f t="shared" si="6"/>
        <v>0.88888888888888884</v>
      </c>
      <c r="W26" s="36">
        <v>9</v>
      </c>
      <c r="X26" s="39">
        <f t="shared" si="7"/>
        <v>1</v>
      </c>
      <c r="Z26" s="26"/>
    </row>
    <row r="27" spans="2:26" s="25" customFormat="1" ht="25.9" customHeight="1" x14ac:dyDescent="0.35">
      <c r="B27" s="26"/>
      <c r="D27" s="33"/>
      <c r="E27" s="33"/>
      <c r="F27" s="33"/>
      <c r="G27" s="33"/>
      <c r="H27" s="33"/>
      <c r="I27" s="24"/>
      <c r="J27" s="21"/>
      <c r="K27" s="34"/>
      <c r="L27" s="35"/>
      <c r="N27" s="32">
        <v>10</v>
      </c>
      <c r="O27" s="36">
        <v>3</v>
      </c>
      <c r="P27" s="37">
        <f t="shared" si="4"/>
        <v>0.3</v>
      </c>
      <c r="Q27" s="36">
        <v>6</v>
      </c>
      <c r="R27" s="37">
        <f t="shared" si="5"/>
        <v>0.6</v>
      </c>
      <c r="T27" s="32">
        <v>10</v>
      </c>
      <c r="U27" s="36">
        <v>9</v>
      </c>
      <c r="V27" s="39">
        <f t="shared" si="6"/>
        <v>0.9</v>
      </c>
      <c r="W27" s="36">
        <v>10</v>
      </c>
      <c r="X27" s="39">
        <f t="shared" si="7"/>
        <v>1</v>
      </c>
      <c r="Z27" s="26"/>
    </row>
    <row r="28" spans="2:26" x14ac:dyDescent="0.35">
      <c r="D28" s="33"/>
      <c r="E28" s="33"/>
      <c r="F28" s="33"/>
      <c r="G28" s="33"/>
      <c r="H28" s="33"/>
      <c r="I28" s="24"/>
    </row>
    <row r="29" spans="2:26" x14ac:dyDescent="0.35">
      <c r="I29" s="24"/>
    </row>
    <row r="30" spans="2:26" x14ac:dyDescent="0.35">
      <c r="C30" s="19"/>
      <c r="I30" s="20"/>
      <c r="M30" s="19"/>
      <c r="N30" s="20"/>
      <c r="O30" s="20"/>
      <c r="P30" s="20"/>
      <c r="Q30" s="20"/>
      <c r="R30" s="20"/>
      <c r="S30" s="19"/>
      <c r="T30" s="20"/>
      <c r="U30" s="20"/>
      <c r="V30" s="20"/>
      <c r="W30" s="20"/>
      <c r="X30" s="19"/>
      <c r="Y30" s="19"/>
    </row>
    <row r="31" spans="2:26" x14ac:dyDescent="0.35">
      <c r="C31" s="19"/>
      <c r="D31" s="23"/>
      <c r="E31" s="23"/>
      <c r="F31" s="23"/>
      <c r="G31" s="23"/>
      <c r="H31" s="23"/>
      <c r="I31" s="20"/>
      <c r="M31" s="19"/>
      <c r="N31" s="20"/>
      <c r="O31" s="20"/>
      <c r="P31" s="20"/>
      <c r="Q31" s="20"/>
      <c r="R31" s="20"/>
      <c r="S31" s="19"/>
      <c r="T31" s="20"/>
      <c r="U31" s="20"/>
      <c r="V31" s="20"/>
      <c r="W31" s="20"/>
      <c r="X31" s="19"/>
      <c r="Y31" s="19"/>
    </row>
    <row r="32" spans="2:26" x14ac:dyDescent="0.35">
      <c r="C32" s="19"/>
      <c r="D32" s="23"/>
      <c r="E32" s="23"/>
      <c r="F32" s="23"/>
      <c r="G32" s="23"/>
      <c r="H32" s="23"/>
      <c r="I32" s="20"/>
      <c r="M32" s="19"/>
      <c r="N32" s="20"/>
      <c r="O32" s="20"/>
      <c r="P32" s="20"/>
      <c r="Q32" s="20"/>
      <c r="R32" s="20"/>
      <c r="S32" s="19"/>
      <c r="T32" s="20"/>
      <c r="U32" s="20"/>
      <c r="V32" s="20"/>
      <c r="W32" s="20"/>
      <c r="X32" s="19"/>
      <c r="Y32" s="19"/>
    </row>
    <row r="33" spans="3:25" x14ac:dyDescent="0.35">
      <c r="C33" s="19"/>
      <c r="D33" s="23"/>
      <c r="E33" s="23"/>
      <c r="F33" s="23"/>
      <c r="G33" s="23"/>
      <c r="H33" s="23"/>
      <c r="I33" s="20"/>
      <c r="M33" s="19"/>
      <c r="N33" s="20"/>
      <c r="O33" s="20"/>
      <c r="P33" s="20"/>
      <c r="Q33" s="20"/>
      <c r="R33" s="20"/>
      <c r="S33" s="19"/>
      <c r="T33" s="20"/>
      <c r="U33" s="20"/>
      <c r="V33" s="20"/>
      <c r="W33" s="20"/>
      <c r="X33" s="19"/>
      <c r="Y33" s="19"/>
    </row>
    <row r="34" spans="3:25" x14ac:dyDescent="0.35">
      <c r="C34" s="19"/>
      <c r="D34" s="23"/>
      <c r="E34" s="23"/>
      <c r="F34" s="23"/>
      <c r="G34" s="23"/>
      <c r="H34" s="23"/>
      <c r="I34" s="23"/>
      <c r="M34" s="19"/>
      <c r="N34" s="20"/>
      <c r="O34" s="20"/>
      <c r="P34" s="20"/>
      <c r="Q34" s="20"/>
      <c r="R34" s="20"/>
      <c r="S34" s="19"/>
      <c r="T34" s="20"/>
      <c r="U34" s="20"/>
      <c r="V34" s="20"/>
      <c r="W34" s="20"/>
      <c r="X34" s="19"/>
      <c r="Y34" s="19"/>
    </row>
    <row r="35" spans="3:25" x14ac:dyDescent="0.35">
      <c r="C35" s="19"/>
      <c r="D35" s="23"/>
      <c r="E35" s="23"/>
      <c r="F35" s="23"/>
      <c r="G35" s="23"/>
      <c r="H35" s="23"/>
      <c r="I35" s="23"/>
      <c r="M35" s="19"/>
      <c r="N35" s="20"/>
      <c r="O35" s="20"/>
      <c r="P35" s="20"/>
      <c r="Q35" s="20"/>
      <c r="R35" s="20"/>
      <c r="S35" s="19"/>
      <c r="T35" s="20"/>
      <c r="U35" s="20"/>
      <c r="V35" s="20"/>
      <c r="W35" s="20"/>
      <c r="X35" s="19"/>
      <c r="Y35" s="19"/>
    </row>
    <row r="36" spans="3:25" x14ac:dyDescent="0.35">
      <c r="C36" s="19"/>
      <c r="D36" s="23"/>
      <c r="E36" s="23"/>
      <c r="F36" s="23"/>
      <c r="G36" s="23"/>
      <c r="H36" s="23"/>
      <c r="I36" s="23"/>
      <c r="M36" s="19"/>
      <c r="N36" s="20"/>
      <c r="O36" s="20"/>
      <c r="P36" s="20"/>
      <c r="Q36" s="20"/>
      <c r="R36" s="20"/>
      <c r="S36" s="19"/>
      <c r="T36" s="20"/>
      <c r="U36" s="20"/>
      <c r="V36" s="20"/>
      <c r="W36" s="20"/>
      <c r="X36" s="19"/>
      <c r="Y36" s="19"/>
    </row>
    <row r="37" spans="3:25" x14ac:dyDescent="0.35">
      <c r="C37" s="19"/>
      <c r="D37" s="23"/>
      <c r="E37" s="23"/>
      <c r="F37" s="23"/>
      <c r="G37" s="23"/>
      <c r="H37" s="23"/>
      <c r="I37" s="23"/>
      <c r="M37" s="19"/>
      <c r="N37" s="20"/>
      <c r="O37" s="20"/>
      <c r="P37" s="20"/>
      <c r="Q37" s="20"/>
      <c r="R37" s="20"/>
      <c r="S37" s="19"/>
      <c r="T37" s="20"/>
      <c r="U37" s="20"/>
      <c r="V37" s="20"/>
      <c r="W37" s="20"/>
      <c r="X37" s="19"/>
      <c r="Y37" s="19"/>
    </row>
    <row r="38" spans="3:25" x14ac:dyDescent="0.35">
      <c r="C38" s="19"/>
      <c r="D38" s="23"/>
      <c r="E38" s="23"/>
      <c r="F38" s="23"/>
      <c r="G38" s="23"/>
      <c r="H38" s="23"/>
      <c r="I38" s="23"/>
      <c r="M38" s="19"/>
      <c r="N38" s="20"/>
      <c r="O38" s="20"/>
      <c r="P38" s="20"/>
      <c r="Q38" s="20"/>
      <c r="R38" s="20"/>
      <c r="S38" s="19"/>
      <c r="T38" s="20"/>
      <c r="U38" s="20"/>
      <c r="V38" s="20"/>
      <c r="W38" s="20"/>
      <c r="X38" s="19"/>
      <c r="Y38" s="19"/>
    </row>
    <row r="39" spans="3:25" x14ac:dyDescent="0.35">
      <c r="C39" s="19"/>
      <c r="D39" s="23"/>
      <c r="E39" s="23"/>
      <c r="F39" s="23"/>
      <c r="G39" s="23"/>
      <c r="H39" s="23"/>
      <c r="I39" s="23"/>
      <c r="M39" s="19"/>
      <c r="N39" s="20"/>
      <c r="O39" s="20"/>
      <c r="P39" s="20"/>
      <c r="Q39" s="20"/>
      <c r="R39" s="20"/>
      <c r="S39" s="19"/>
      <c r="T39" s="20"/>
      <c r="U39" s="20"/>
      <c r="V39" s="20"/>
      <c r="W39" s="20"/>
      <c r="X39" s="19"/>
      <c r="Y39" s="19"/>
    </row>
    <row r="40" spans="3:25" x14ac:dyDescent="0.35">
      <c r="C40" s="19"/>
      <c r="D40" s="23"/>
      <c r="E40" s="23"/>
      <c r="F40" s="23"/>
      <c r="G40" s="23"/>
      <c r="H40" s="23"/>
      <c r="I40" s="23"/>
      <c r="M40" s="19"/>
      <c r="N40" s="20"/>
      <c r="O40" s="20"/>
      <c r="P40" s="20"/>
      <c r="Q40" s="20"/>
      <c r="R40" s="20"/>
      <c r="S40" s="19"/>
      <c r="T40" s="20"/>
      <c r="U40" s="20"/>
      <c r="V40" s="20"/>
      <c r="W40" s="20"/>
      <c r="X40" s="19"/>
      <c r="Y40" s="19"/>
    </row>
    <row r="41" spans="3:25" x14ac:dyDescent="0.35">
      <c r="C41" s="19"/>
      <c r="D41" s="23"/>
      <c r="E41" s="23"/>
      <c r="F41" s="23"/>
      <c r="G41" s="23"/>
      <c r="H41" s="23"/>
      <c r="I41" s="23"/>
      <c r="M41" s="19"/>
      <c r="N41" s="20"/>
      <c r="O41" s="20"/>
      <c r="P41" s="20"/>
      <c r="Q41" s="20"/>
      <c r="R41" s="20"/>
      <c r="S41" s="19"/>
      <c r="T41" s="20"/>
      <c r="U41" s="20"/>
      <c r="V41" s="20"/>
      <c r="W41" s="20"/>
      <c r="X41" s="19"/>
      <c r="Y41" s="19"/>
    </row>
    <row r="42" spans="3:25" x14ac:dyDescent="0.35">
      <c r="C42" s="19"/>
      <c r="D42" s="23"/>
      <c r="E42" s="23"/>
      <c r="F42" s="23"/>
      <c r="G42" s="23"/>
      <c r="H42" s="23"/>
      <c r="I42" s="23"/>
      <c r="M42" s="19"/>
      <c r="N42" s="20"/>
      <c r="O42" s="20"/>
      <c r="P42" s="20"/>
      <c r="Q42" s="20"/>
      <c r="R42" s="20"/>
      <c r="S42" s="19"/>
      <c r="T42" s="20"/>
      <c r="U42" s="20"/>
      <c r="V42" s="20"/>
      <c r="W42" s="20"/>
      <c r="X42" s="19"/>
      <c r="Y42" s="19"/>
    </row>
    <row r="43" spans="3:25" x14ac:dyDescent="0.35">
      <c r="C43" s="19"/>
      <c r="D43" s="23"/>
      <c r="E43" s="23"/>
      <c r="F43" s="23"/>
      <c r="G43" s="23"/>
      <c r="H43" s="23"/>
      <c r="I43" s="23"/>
      <c r="M43" s="19"/>
      <c r="N43" s="20"/>
      <c r="O43" s="20"/>
      <c r="P43" s="20"/>
      <c r="Q43" s="20"/>
      <c r="R43" s="20"/>
      <c r="S43" s="19"/>
      <c r="T43" s="20"/>
      <c r="U43" s="20"/>
      <c r="V43" s="20"/>
      <c r="W43" s="20"/>
      <c r="X43" s="19"/>
      <c r="Y43" s="19"/>
    </row>
    <row r="44" spans="3:25" x14ac:dyDescent="0.35">
      <c r="C44" s="19"/>
      <c r="D44" s="23"/>
      <c r="E44" s="23"/>
      <c r="F44" s="23"/>
      <c r="G44" s="23"/>
      <c r="H44" s="23"/>
      <c r="I44" s="23"/>
      <c r="M44" s="19"/>
      <c r="N44" s="20"/>
      <c r="O44" s="20"/>
      <c r="P44" s="20"/>
      <c r="Q44" s="20"/>
      <c r="R44" s="20"/>
      <c r="S44" s="19"/>
      <c r="T44" s="20"/>
      <c r="U44" s="20"/>
      <c r="V44" s="20"/>
      <c r="W44" s="20"/>
      <c r="X44" s="19"/>
      <c r="Y44" s="19"/>
    </row>
    <row r="45" spans="3:25" x14ac:dyDescent="0.35">
      <c r="C45" s="19"/>
      <c r="D45" s="23"/>
      <c r="E45" s="23"/>
      <c r="F45" s="23"/>
      <c r="G45" s="23"/>
      <c r="H45" s="23"/>
      <c r="I45" s="23"/>
      <c r="M45" s="19"/>
      <c r="N45" s="20"/>
      <c r="O45" s="20"/>
      <c r="P45" s="20"/>
      <c r="Q45" s="20"/>
      <c r="R45" s="20"/>
      <c r="S45" s="19"/>
      <c r="T45" s="20"/>
      <c r="U45" s="20"/>
      <c r="V45" s="20"/>
      <c r="W45" s="20"/>
      <c r="X45" s="19"/>
      <c r="Y45" s="19"/>
    </row>
    <row r="46" spans="3:25" x14ac:dyDescent="0.35">
      <c r="C46" s="19"/>
      <c r="D46" s="23"/>
      <c r="E46" s="23"/>
      <c r="F46" s="23"/>
      <c r="G46" s="23"/>
      <c r="H46" s="23"/>
      <c r="I46" s="23"/>
      <c r="M46" s="19"/>
      <c r="N46" s="20"/>
      <c r="O46" s="20"/>
      <c r="P46" s="20"/>
      <c r="Q46" s="20"/>
      <c r="R46" s="20"/>
      <c r="S46" s="19"/>
      <c r="T46" s="20"/>
      <c r="U46" s="20"/>
      <c r="V46" s="20"/>
      <c r="W46" s="20"/>
      <c r="X46" s="19"/>
      <c r="Y46" s="19"/>
    </row>
    <row r="47" spans="3:25" x14ac:dyDescent="0.35">
      <c r="C47" s="19"/>
      <c r="D47" s="23"/>
      <c r="E47" s="23"/>
      <c r="F47" s="23"/>
      <c r="G47" s="23"/>
      <c r="H47" s="23"/>
      <c r="I47" s="23"/>
      <c r="M47" s="19"/>
      <c r="N47" s="20"/>
      <c r="O47" s="20"/>
      <c r="P47" s="20"/>
      <c r="Q47" s="20"/>
      <c r="R47" s="20"/>
      <c r="S47" s="19"/>
      <c r="T47" s="20"/>
      <c r="U47" s="20"/>
      <c r="V47" s="20"/>
      <c r="W47" s="20"/>
      <c r="X47" s="19"/>
      <c r="Y47" s="19"/>
    </row>
    <row r="48" spans="3:25" x14ac:dyDescent="0.35">
      <c r="C48" s="19"/>
      <c r="D48" s="23"/>
      <c r="E48" s="23"/>
      <c r="F48" s="23"/>
      <c r="G48" s="23"/>
      <c r="H48" s="23"/>
      <c r="I48" s="23"/>
      <c r="M48" s="19"/>
      <c r="N48" s="20"/>
      <c r="O48" s="20"/>
      <c r="P48" s="20"/>
      <c r="Q48" s="20"/>
      <c r="R48" s="20"/>
      <c r="S48" s="19"/>
      <c r="T48" s="20"/>
      <c r="U48" s="20"/>
      <c r="V48" s="20"/>
      <c r="W48" s="20"/>
      <c r="X48" s="19"/>
      <c r="Y48" s="19"/>
    </row>
    <row r="49" spans="3:25" x14ac:dyDescent="0.35">
      <c r="C49" s="19"/>
      <c r="D49" s="23"/>
      <c r="E49" s="23"/>
      <c r="F49" s="23"/>
      <c r="G49" s="23"/>
      <c r="H49" s="23"/>
      <c r="I49" s="23"/>
      <c r="M49" s="19"/>
      <c r="N49" s="20"/>
      <c r="O49" s="20"/>
      <c r="P49" s="20"/>
      <c r="Q49" s="20"/>
      <c r="R49" s="20"/>
      <c r="S49" s="19"/>
      <c r="T49" s="20"/>
      <c r="U49" s="20"/>
      <c r="V49" s="20"/>
      <c r="W49" s="20"/>
      <c r="X49" s="19"/>
      <c r="Y49" s="19"/>
    </row>
    <row r="50" spans="3:25" x14ac:dyDescent="0.35">
      <c r="C50" s="19"/>
      <c r="D50" s="23"/>
      <c r="E50" s="23"/>
      <c r="F50" s="23"/>
      <c r="G50" s="23"/>
      <c r="H50" s="23"/>
      <c r="I50" s="23"/>
      <c r="M50" s="19"/>
      <c r="N50" s="20"/>
      <c r="O50" s="20"/>
      <c r="P50" s="20"/>
      <c r="Q50" s="20"/>
      <c r="R50" s="20"/>
      <c r="S50" s="19"/>
      <c r="T50" s="20"/>
      <c r="U50" s="20"/>
      <c r="V50" s="20"/>
      <c r="W50" s="20"/>
      <c r="X50" s="19"/>
      <c r="Y50" s="19"/>
    </row>
    <row r="51" spans="3:25" x14ac:dyDescent="0.35">
      <c r="C51" s="19"/>
      <c r="D51" s="23"/>
      <c r="E51" s="23"/>
      <c r="F51" s="23"/>
      <c r="G51" s="23"/>
      <c r="H51" s="23"/>
      <c r="I51" s="23"/>
      <c r="M51" s="19"/>
      <c r="N51" s="20"/>
      <c r="O51" s="20"/>
      <c r="P51" s="20"/>
      <c r="Q51" s="20"/>
      <c r="R51" s="20"/>
      <c r="S51" s="19"/>
      <c r="T51" s="20"/>
      <c r="U51" s="20"/>
      <c r="V51" s="20"/>
      <c r="W51" s="20"/>
      <c r="X51" s="19"/>
      <c r="Y51" s="19"/>
    </row>
    <row r="52" spans="3:25" x14ac:dyDescent="0.35">
      <c r="C52" s="19"/>
      <c r="D52" s="23"/>
      <c r="E52" s="23"/>
      <c r="F52" s="23"/>
      <c r="G52" s="23"/>
      <c r="H52" s="23"/>
      <c r="I52" s="23"/>
      <c r="M52" s="19"/>
      <c r="N52" s="20"/>
      <c r="O52" s="20"/>
      <c r="P52" s="20"/>
      <c r="Q52" s="20"/>
      <c r="R52" s="20"/>
      <c r="S52" s="19"/>
      <c r="T52" s="20"/>
      <c r="U52" s="20"/>
      <c r="V52" s="20"/>
      <c r="W52" s="20"/>
      <c r="X52" s="19"/>
      <c r="Y52" s="19"/>
    </row>
    <row r="53" spans="3:25" x14ac:dyDescent="0.35">
      <c r="C53" s="19"/>
      <c r="D53" s="23"/>
      <c r="E53" s="23"/>
      <c r="F53" s="23"/>
      <c r="G53" s="23"/>
      <c r="H53" s="23"/>
      <c r="I53" s="23"/>
      <c r="M53" s="19"/>
      <c r="N53" s="20"/>
      <c r="O53" s="20"/>
      <c r="P53" s="20"/>
      <c r="Q53" s="20"/>
      <c r="R53" s="20"/>
      <c r="S53" s="19"/>
      <c r="T53" s="20"/>
      <c r="U53" s="20"/>
      <c r="V53" s="20"/>
      <c r="W53" s="20"/>
      <c r="X53" s="19"/>
      <c r="Y53" s="19"/>
    </row>
    <row r="54" spans="3:25" x14ac:dyDescent="0.35">
      <c r="C54" s="19"/>
      <c r="D54" s="23"/>
      <c r="E54" s="23"/>
      <c r="F54" s="23"/>
      <c r="G54" s="23"/>
      <c r="H54" s="23"/>
      <c r="I54" s="23"/>
      <c r="M54" s="19"/>
      <c r="N54" s="20"/>
      <c r="O54" s="20"/>
      <c r="P54" s="20"/>
      <c r="Q54" s="20"/>
      <c r="R54" s="20"/>
      <c r="S54" s="19"/>
      <c r="T54" s="20"/>
      <c r="U54" s="20"/>
      <c r="V54" s="20"/>
      <c r="W54" s="20"/>
      <c r="X54" s="19"/>
      <c r="Y54" s="19"/>
    </row>
    <row r="55" spans="3:25" x14ac:dyDescent="0.35">
      <c r="C55" s="19"/>
      <c r="D55" s="23"/>
      <c r="E55" s="23"/>
      <c r="F55" s="23"/>
      <c r="G55" s="23"/>
      <c r="H55" s="23"/>
      <c r="I55" s="23"/>
      <c r="M55" s="19"/>
      <c r="N55" s="20"/>
      <c r="O55" s="20"/>
      <c r="P55" s="20"/>
      <c r="Q55" s="20"/>
      <c r="R55" s="20"/>
      <c r="S55" s="19"/>
      <c r="T55" s="20"/>
      <c r="U55" s="20"/>
      <c r="V55" s="20"/>
      <c r="W55" s="20"/>
      <c r="X55" s="19"/>
      <c r="Y55" s="19"/>
    </row>
    <row r="56" spans="3:25" x14ac:dyDescent="0.35">
      <c r="C56" s="19"/>
      <c r="D56" s="23"/>
      <c r="E56" s="23"/>
      <c r="F56" s="23"/>
      <c r="G56" s="23"/>
      <c r="H56" s="23"/>
      <c r="I56" s="23"/>
      <c r="M56" s="19"/>
      <c r="N56" s="20"/>
      <c r="O56" s="20"/>
      <c r="P56" s="20"/>
      <c r="Q56" s="20"/>
      <c r="R56" s="20"/>
      <c r="S56" s="19"/>
      <c r="T56" s="20"/>
      <c r="U56" s="20"/>
      <c r="V56" s="20"/>
      <c r="W56" s="20"/>
      <c r="X56" s="19"/>
      <c r="Y56" s="19"/>
    </row>
    <row r="57" spans="3:25" x14ac:dyDescent="0.35">
      <c r="C57" s="19"/>
      <c r="D57" s="23"/>
      <c r="E57" s="23"/>
      <c r="F57" s="23"/>
      <c r="G57" s="23"/>
      <c r="H57" s="23"/>
      <c r="I57" s="23"/>
      <c r="M57" s="19"/>
      <c r="N57" s="20"/>
      <c r="O57" s="20"/>
      <c r="P57" s="20"/>
      <c r="Q57" s="20"/>
      <c r="R57" s="20"/>
      <c r="S57" s="19"/>
      <c r="T57" s="20"/>
      <c r="U57" s="20"/>
      <c r="V57" s="20"/>
      <c r="W57" s="20"/>
      <c r="X57" s="19"/>
      <c r="Y57" s="19"/>
    </row>
    <row r="58" spans="3:25" x14ac:dyDescent="0.35">
      <c r="C58" s="19"/>
      <c r="D58" s="23"/>
      <c r="E58" s="23"/>
      <c r="F58" s="23"/>
      <c r="G58" s="23"/>
      <c r="H58" s="23"/>
      <c r="I58" s="23"/>
      <c r="M58" s="19"/>
      <c r="N58" s="20"/>
      <c r="O58" s="20"/>
      <c r="P58" s="20"/>
      <c r="Q58" s="20"/>
      <c r="R58" s="20"/>
      <c r="S58" s="19"/>
      <c r="T58" s="20"/>
      <c r="U58" s="20"/>
      <c r="V58" s="20"/>
      <c r="W58" s="20"/>
      <c r="X58" s="19"/>
      <c r="Y58" s="19"/>
    </row>
    <row r="59" spans="3:25" x14ac:dyDescent="0.35">
      <c r="C59" s="19"/>
      <c r="D59" s="23"/>
      <c r="E59" s="23"/>
      <c r="F59" s="23"/>
      <c r="G59" s="23"/>
      <c r="H59" s="23"/>
      <c r="I59" s="23"/>
      <c r="M59" s="19"/>
      <c r="N59" s="20"/>
      <c r="O59" s="20"/>
      <c r="P59" s="20"/>
      <c r="Q59" s="20"/>
      <c r="R59" s="20"/>
      <c r="S59" s="19"/>
      <c r="T59" s="20"/>
      <c r="U59" s="20"/>
      <c r="V59" s="20"/>
      <c r="W59" s="20"/>
      <c r="X59" s="19"/>
      <c r="Y59" s="19"/>
    </row>
    <row r="60" spans="3:25" x14ac:dyDescent="0.35">
      <c r="C60" s="19"/>
      <c r="D60" s="23"/>
      <c r="E60" s="23"/>
      <c r="F60" s="23"/>
      <c r="G60" s="23"/>
      <c r="H60" s="23"/>
      <c r="I60" s="23"/>
      <c r="M60" s="19"/>
      <c r="N60" s="20"/>
      <c r="O60" s="20"/>
      <c r="P60" s="20"/>
      <c r="Q60" s="20"/>
      <c r="R60" s="20"/>
      <c r="S60" s="19"/>
      <c r="T60" s="20"/>
      <c r="U60" s="20"/>
      <c r="V60" s="20"/>
      <c r="W60" s="20"/>
      <c r="X60" s="19"/>
      <c r="Y60" s="19"/>
    </row>
    <row r="61" spans="3:25" x14ac:dyDescent="0.35">
      <c r="C61" s="19"/>
      <c r="D61" s="23"/>
      <c r="E61" s="23"/>
      <c r="F61" s="23"/>
      <c r="G61" s="23"/>
      <c r="H61" s="23"/>
      <c r="I61" s="23"/>
      <c r="M61" s="19"/>
      <c r="N61" s="20"/>
      <c r="O61" s="20"/>
      <c r="P61" s="20"/>
      <c r="Q61" s="20"/>
      <c r="R61" s="20"/>
      <c r="S61" s="19"/>
      <c r="T61" s="20"/>
      <c r="U61" s="20"/>
      <c r="V61" s="20"/>
      <c r="W61" s="20"/>
      <c r="X61" s="19"/>
      <c r="Y61" s="19"/>
    </row>
    <row r="62" spans="3:25" x14ac:dyDescent="0.35">
      <c r="C62" s="19"/>
      <c r="D62" s="23"/>
      <c r="E62" s="23"/>
      <c r="F62" s="23"/>
      <c r="G62" s="23"/>
      <c r="H62" s="23"/>
      <c r="I62" s="23"/>
      <c r="M62" s="19"/>
      <c r="N62" s="20"/>
      <c r="O62" s="20"/>
      <c r="P62" s="20"/>
      <c r="Q62" s="20"/>
      <c r="R62" s="20"/>
      <c r="S62" s="19"/>
      <c r="T62" s="20"/>
      <c r="U62" s="20"/>
      <c r="V62" s="20"/>
      <c r="W62" s="20"/>
      <c r="X62" s="19"/>
      <c r="Y62" s="19"/>
    </row>
    <row r="63" spans="3:25" x14ac:dyDescent="0.35">
      <c r="C63" s="19"/>
      <c r="D63" s="23"/>
      <c r="E63" s="23"/>
      <c r="F63" s="23"/>
      <c r="G63" s="23"/>
      <c r="H63" s="23"/>
      <c r="I63" s="23"/>
      <c r="M63" s="19"/>
      <c r="N63" s="20"/>
      <c r="O63" s="20"/>
      <c r="P63" s="20"/>
      <c r="Q63" s="20"/>
      <c r="R63" s="20"/>
      <c r="S63" s="19"/>
      <c r="T63" s="20"/>
      <c r="U63" s="20"/>
      <c r="V63" s="20"/>
      <c r="W63" s="20"/>
      <c r="X63" s="19"/>
      <c r="Y63" s="19"/>
    </row>
    <row r="64" spans="3:25" x14ac:dyDescent="0.35">
      <c r="C64" s="19"/>
      <c r="D64" s="23"/>
      <c r="E64" s="23"/>
      <c r="F64" s="23"/>
      <c r="G64" s="23"/>
      <c r="H64" s="23"/>
      <c r="I64" s="23"/>
      <c r="M64" s="19"/>
      <c r="N64" s="20"/>
      <c r="O64" s="20"/>
      <c r="P64" s="20"/>
      <c r="Q64" s="20"/>
      <c r="R64" s="20"/>
      <c r="S64" s="19"/>
      <c r="T64" s="20"/>
      <c r="U64" s="20"/>
      <c r="V64" s="20"/>
      <c r="W64" s="20"/>
      <c r="X64" s="19"/>
      <c r="Y64" s="19"/>
    </row>
    <row r="65" spans="3:25" x14ac:dyDescent="0.35">
      <c r="C65" s="19"/>
      <c r="D65" s="23"/>
      <c r="E65" s="23"/>
      <c r="F65" s="23"/>
      <c r="G65" s="23"/>
      <c r="H65" s="23"/>
      <c r="I65" s="23"/>
      <c r="M65" s="19"/>
      <c r="N65" s="20"/>
      <c r="O65" s="20"/>
      <c r="P65" s="20"/>
      <c r="Q65" s="20"/>
      <c r="R65" s="20"/>
      <c r="S65" s="19"/>
      <c r="T65" s="20"/>
      <c r="U65" s="20"/>
      <c r="V65" s="20"/>
      <c r="W65" s="20"/>
      <c r="X65" s="19"/>
      <c r="Y65" s="19"/>
    </row>
    <row r="66" spans="3:25" x14ac:dyDescent="0.35">
      <c r="C66" s="19"/>
      <c r="D66" s="23"/>
      <c r="E66" s="23"/>
      <c r="F66" s="23"/>
      <c r="G66" s="23"/>
      <c r="H66" s="23"/>
      <c r="I66" s="23"/>
      <c r="M66" s="19"/>
      <c r="N66" s="20"/>
      <c r="O66" s="20"/>
      <c r="P66" s="20"/>
      <c r="Q66" s="20"/>
      <c r="R66" s="20"/>
      <c r="S66" s="19"/>
      <c r="T66" s="20"/>
      <c r="U66" s="20"/>
      <c r="V66" s="20"/>
      <c r="W66" s="20"/>
      <c r="X66" s="19"/>
      <c r="Y66" s="19"/>
    </row>
    <row r="67" spans="3:25" x14ac:dyDescent="0.35">
      <c r="C67" s="19"/>
      <c r="D67" s="23"/>
      <c r="E67" s="23"/>
      <c r="F67" s="23"/>
      <c r="G67" s="23"/>
      <c r="H67" s="23"/>
      <c r="I67" s="23"/>
      <c r="M67" s="19"/>
      <c r="N67" s="20"/>
      <c r="O67" s="20"/>
      <c r="P67" s="20"/>
      <c r="Q67" s="20"/>
      <c r="R67" s="20"/>
      <c r="S67" s="19"/>
      <c r="T67" s="20"/>
      <c r="U67" s="20"/>
      <c r="V67" s="20"/>
      <c r="W67" s="20"/>
      <c r="X67" s="19"/>
      <c r="Y67" s="19"/>
    </row>
    <row r="68" spans="3:25" x14ac:dyDescent="0.35">
      <c r="C68" s="19"/>
      <c r="D68" s="23"/>
      <c r="E68" s="23"/>
      <c r="F68" s="23"/>
      <c r="G68" s="23"/>
      <c r="H68" s="23"/>
      <c r="I68" s="23"/>
      <c r="M68" s="19"/>
      <c r="N68" s="20"/>
      <c r="O68" s="20"/>
      <c r="P68" s="20"/>
      <c r="Q68" s="20"/>
      <c r="R68" s="20"/>
      <c r="S68" s="19"/>
      <c r="T68" s="20"/>
      <c r="U68" s="20"/>
      <c r="V68" s="20"/>
      <c r="W68" s="20"/>
      <c r="X68" s="19"/>
      <c r="Y68" s="19"/>
    </row>
    <row r="69" spans="3:25" x14ac:dyDescent="0.35">
      <c r="C69" s="19"/>
      <c r="D69" s="23"/>
      <c r="E69" s="23"/>
      <c r="F69" s="23"/>
      <c r="G69" s="23"/>
      <c r="H69" s="23"/>
      <c r="I69" s="23"/>
      <c r="M69" s="19"/>
      <c r="N69" s="20"/>
      <c r="O69" s="20"/>
      <c r="P69" s="20"/>
      <c r="Q69" s="20"/>
      <c r="R69" s="20"/>
      <c r="S69" s="19"/>
      <c r="T69" s="20"/>
      <c r="U69" s="20"/>
      <c r="V69" s="20"/>
      <c r="W69" s="20"/>
      <c r="X69" s="19"/>
      <c r="Y69" s="19"/>
    </row>
    <row r="70" spans="3:25" x14ac:dyDescent="0.35">
      <c r="C70" s="19"/>
      <c r="D70" s="23"/>
      <c r="E70" s="23"/>
      <c r="F70" s="23"/>
      <c r="G70" s="23"/>
      <c r="H70" s="23"/>
      <c r="I70" s="23"/>
      <c r="M70" s="19"/>
      <c r="N70" s="20"/>
      <c r="O70" s="20"/>
      <c r="P70" s="20"/>
      <c r="Q70" s="20"/>
      <c r="R70" s="20"/>
      <c r="S70" s="19"/>
      <c r="T70" s="20"/>
      <c r="U70" s="20"/>
      <c r="V70" s="20"/>
      <c r="W70" s="20"/>
      <c r="X70" s="19"/>
      <c r="Y70" s="19"/>
    </row>
    <row r="71" spans="3:25" x14ac:dyDescent="0.35">
      <c r="C71" s="19"/>
      <c r="D71" s="23"/>
      <c r="E71" s="23"/>
      <c r="F71" s="23"/>
      <c r="G71" s="23"/>
      <c r="H71" s="23"/>
      <c r="I71" s="23"/>
      <c r="M71" s="19"/>
      <c r="N71" s="20"/>
      <c r="O71" s="20"/>
      <c r="P71" s="20"/>
      <c r="Q71" s="20"/>
      <c r="R71" s="20"/>
      <c r="S71" s="19"/>
      <c r="T71" s="20"/>
      <c r="U71" s="20"/>
      <c r="V71" s="20"/>
      <c r="W71" s="20"/>
      <c r="X71" s="19"/>
      <c r="Y71" s="19"/>
    </row>
    <row r="72" spans="3:25" x14ac:dyDescent="0.35">
      <c r="C72" s="19"/>
      <c r="D72" s="23"/>
      <c r="E72" s="23"/>
      <c r="F72" s="23"/>
      <c r="G72" s="23"/>
      <c r="H72" s="23"/>
      <c r="I72" s="23"/>
      <c r="M72" s="19"/>
      <c r="N72" s="20"/>
      <c r="O72" s="20"/>
      <c r="P72" s="20"/>
      <c r="Q72" s="20"/>
      <c r="R72" s="20"/>
      <c r="S72" s="19"/>
      <c r="T72" s="20"/>
      <c r="U72" s="20"/>
      <c r="V72" s="20"/>
      <c r="W72" s="20"/>
      <c r="X72" s="19"/>
      <c r="Y72" s="19"/>
    </row>
    <row r="73" spans="3:25" x14ac:dyDescent="0.35">
      <c r="C73" s="19"/>
      <c r="D73" s="23"/>
      <c r="E73" s="23"/>
      <c r="F73" s="23"/>
      <c r="G73" s="23"/>
      <c r="H73" s="23"/>
      <c r="I73" s="23"/>
      <c r="M73" s="19"/>
      <c r="N73" s="20"/>
      <c r="O73" s="20"/>
      <c r="P73" s="20"/>
      <c r="Q73" s="20"/>
      <c r="R73" s="20"/>
      <c r="S73" s="19"/>
      <c r="T73" s="20"/>
      <c r="U73" s="20"/>
      <c r="V73" s="20"/>
      <c r="W73" s="20"/>
      <c r="X73" s="19"/>
      <c r="Y73" s="19"/>
    </row>
    <row r="74" spans="3:25" x14ac:dyDescent="0.35">
      <c r="C74" s="19"/>
      <c r="D74" s="23"/>
      <c r="E74" s="23"/>
      <c r="F74" s="23"/>
      <c r="G74" s="23"/>
      <c r="H74" s="23"/>
      <c r="I74" s="23"/>
      <c r="M74" s="19"/>
      <c r="N74" s="20"/>
      <c r="O74" s="20"/>
      <c r="P74" s="20"/>
      <c r="Q74" s="20"/>
      <c r="R74" s="20"/>
      <c r="S74" s="19"/>
      <c r="T74" s="20"/>
      <c r="U74" s="20"/>
      <c r="V74" s="20"/>
      <c r="W74" s="20"/>
      <c r="X74" s="19"/>
      <c r="Y74" s="19"/>
    </row>
    <row r="75" spans="3:25" x14ac:dyDescent="0.35">
      <c r="C75" s="19"/>
      <c r="D75" s="23"/>
      <c r="E75" s="23"/>
      <c r="F75" s="23"/>
      <c r="G75" s="23"/>
      <c r="H75" s="23"/>
      <c r="I75" s="23"/>
      <c r="M75" s="19"/>
      <c r="N75" s="20"/>
      <c r="O75" s="20"/>
      <c r="P75" s="20"/>
      <c r="Q75" s="20"/>
      <c r="R75" s="20"/>
      <c r="S75" s="19"/>
      <c r="T75" s="20"/>
      <c r="U75" s="20"/>
      <c r="V75" s="20"/>
      <c r="W75" s="20"/>
      <c r="X75" s="19"/>
      <c r="Y75" s="19"/>
    </row>
    <row r="76" spans="3:25" x14ac:dyDescent="0.35">
      <c r="C76" s="19"/>
      <c r="D76" s="23"/>
      <c r="E76" s="23"/>
      <c r="F76" s="23"/>
      <c r="G76" s="23"/>
      <c r="H76" s="23"/>
      <c r="I76" s="23"/>
      <c r="M76" s="19"/>
      <c r="N76" s="20"/>
      <c r="O76" s="20"/>
      <c r="P76" s="20"/>
      <c r="Q76" s="20"/>
      <c r="R76" s="20"/>
      <c r="S76" s="19"/>
      <c r="T76" s="20"/>
      <c r="U76" s="20"/>
      <c r="V76" s="20"/>
      <c r="W76" s="20"/>
      <c r="X76" s="19"/>
      <c r="Y76" s="19"/>
    </row>
    <row r="77" spans="3:25" x14ac:dyDescent="0.35">
      <c r="C77" s="19"/>
      <c r="D77" s="23"/>
      <c r="E77" s="23"/>
      <c r="F77" s="23"/>
      <c r="G77" s="23"/>
      <c r="H77" s="23"/>
      <c r="I77" s="23"/>
      <c r="M77" s="19"/>
      <c r="N77" s="20"/>
      <c r="O77" s="20"/>
      <c r="P77" s="20"/>
      <c r="Q77" s="20"/>
      <c r="R77" s="20"/>
      <c r="S77" s="19"/>
      <c r="T77" s="20"/>
      <c r="U77" s="20"/>
      <c r="V77" s="20"/>
      <c r="W77" s="20"/>
      <c r="X77" s="19"/>
      <c r="Y77" s="19"/>
    </row>
    <row r="78" spans="3:25" x14ac:dyDescent="0.35">
      <c r="C78" s="19"/>
      <c r="D78" s="23"/>
      <c r="E78" s="23"/>
      <c r="F78" s="23"/>
      <c r="G78" s="23"/>
      <c r="H78" s="23"/>
      <c r="I78" s="23"/>
      <c r="M78" s="19"/>
      <c r="N78" s="20"/>
      <c r="O78" s="20"/>
      <c r="P78" s="20"/>
      <c r="Q78" s="20"/>
      <c r="R78" s="20"/>
      <c r="S78" s="19"/>
      <c r="T78" s="20"/>
      <c r="U78" s="20"/>
      <c r="V78" s="20"/>
      <c r="W78" s="20"/>
      <c r="X78" s="19"/>
      <c r="Y78" s="19"/>
    </row>
    <row r="79" spans="3:25" x14ac:dyDescent="0.35">
      <c r="C79" s="19"/>
      <c r="D79" s="23"/>
      <c r="E79" s="23"/>
      <c r="F79" s="23"/>
      <c r="G79" s="23"/>
      <c r="H79" s="23"/>
      <c r="I79" s="23"/>
      <c r="M79" s="19"/>
      <c r="N79" s="20"/>
      <c r="O79" s="20"/>
      <c r="P79" s="20"/>
      <c r="Q79" s="20"/>
      <c r="R79" s="20"/>
      <c r="S79" s="19"/>
      <c r="T79" s="20"/>
      <c r="U79" s="20"/>
      <c r="V79" s="20"/>
      <c r="W79" s="20"/>
      <c r="X79" s="19"/>
      <c r="Y79" s="19"/>
    </row>
    <row r="80" spans="3:25" x14ac:dyDescent="0.35">
      <c r="C80" s="19"/>
      <c r="D80" s="23"/>
      <c r="E80" s="23"/>
      <c r="F80" s="23"/>
      <c r="G80" s="23"/>
      <c r="H80" s="23"/>
      <c r="I80" s="23"/>
      <c r="M80" s="19"/>
      <c r="N80" s="20"/>
      <c r="O80" s="20"/>
      <c r="P80" s="20"/>
      <c r="Q80" s="20"/>
      <c r="R80" s="20"/>
      <c r="S80" s="19"/>
      <c r="T80" s="20"/>
      <c r="U80" s="20"/>
      <c r="V80" s="20"/>
      <c r="W80" s="20"/>
      <c r="X80" s="19"/>
      <c r="Y80" s="19"/>
    </row>
    <row r="81" spans="3:25" x14ac:dyDescent="0.35">
      <c r="C81" s="19"/>
      <c r="D81" s="23"/>
      <c r="E81" s="23"/>
      <c r="F81" s="23"/>
      <c r="G81" s="23"/>
      <c r="H81" s="23"/>
      <c r="I81" s="23"/>
      <c r="M81" s="19"/>
      <c r="N81" s="20"/>
      <c r="O81" s="20"/>
      <c r="P81" s="20"/>
      <c r="Q81" s="20"/>
      <c r="R81" s="20"/>
      <c r="S81" s="19"/>
      <c r="T81" s="20"/>
      <c r="U81" s="20"/>
      <c r="V81" s="20"/>
      <c r="W81" s="20"/>
      <c r="X81" s="19"/>
      <c r="Y81" s="19"/>
    </row>
    <row r="82" spans="3:25" x14ac:dyDescent="0.35">
      <c r="C82" s="19"/>
      <c r="D82" s="23"/>
      <c r="E82" s="23"/>
      <c r="F82" s="23"/>
      <c r="G82" s="23"/>
      <c r="H82" s="23"/>
      <c r="I82" s="23"/>
      <c r="M82" s="19"/>
      <c r="N82" s="20"/>
      <c r="O82" s="20"/>
      <c r="P82" s="20"/>
      <c r="Q82" s="20"/>
      <c r="R82" s="20"/>
      <c r="S82" s="19"/>
      <c r="T82" s="20"/>
      <c r="U82" s="20"/>
      <c r="V82" s="20"/>
      <c r="W82" s="20"/>
      <c r="X82" s="19"/>
      <c r="Y82" s="19"/>
    </row>
    <row r="83" spans="3:25" x14ac:dyDescent="0.35">
      <c r="C83" s="19"/>
      <c r="D83" s="23"/>
      <c r="E83" s="23"/>
      <c r="F83" s="23"/>
      <c r="G83" s="23"/>
      <c r="H83" s="23"/>
      <c r="I83" s="23"/>
      <c r="M83" s="19"/>
      <c r="N83" s="20"/>
      <c r="O83" s="20"/>
      <c r="P83" s="20"/>
      <c r="Q83" s="20"/>
      <c r="R83" s="20"/>
      <c r="S83" s="19"/>
      <c r="T83" s="20"/>
      <c r="U83" s="20"/>
      <c r="V83" s="20"/>
      <c r="W83" s="20"/>
      <c r="X83" s="19"/>
      <c r="Y83" s="19"/>
    </row>
    <row r="84" spans="3:25" x14ac:dyDescent="0.35">
      <c r="C84" s="19"/>
      <c r="D84" s="23"/>
      <c r="E84" s="23"/>
      <c r="F84" s="23"/>
      <c r="G84" s="23"/>
      <c r="H84" s="23"/>
      <c r="I84" s="23"/>
      <c r="M84" s="19"/>
      <c r="N84" s="20"/>
      <c r="O84" s="20"/>
      <c r="P84" s="20"/>
      <c r="Q84" s="20"/>
      <c r="R84" s="20"/>
      <c r="S84" s="19"/>
      <c r="T84" s="20"/>
      <c r="U84" s="20"/>
      <c r="V84" s="20"/>
      <c r="W84" s="20"/>
      <c r="X84" s="19"/>
      <c r="Y84" s="19"/>
    </row>
    <row r="85" spans="3:25" x14ac:dyDescent="0.35">
      <c r="C85" s="19"/>
      <c r="D85" s="23"/>
      <c r="E85" s="23"/>
      <c r="F85" s="23"/>
      <c r="G85" s="23"/>
      <c r="H85" s="23"/>
      <c r="I85" s="23"/>
      <c r="M85" s="19"/>
      <c r="N85" s="20"/>
      <c r="O85" s="20"/>
      <c r="P85" s="20"/>
      <c r="Q85" s="20"/>
      <c r="R85" s="20"/>
      <c r="S85" s="19"/>
      <c r="T85" s="20"/>
      <c r="U85" s="20"/>
      <c r="V85" s="20"/>
      <c r="W85" s="20"/>
      <c r="X85" s="19"/>
      <c r="Y85" s="19"/>
    </row>
    <row r="86" spans="3:25" x14ac:dyDescent="0.35">
      <c r="C86" s="19"/>
      <c r="D86" s="23"/>
      <c r="E86" s="23"/>
      <c r="F86" s="23"/>
      <c r="G86" s="23"/>
      <c r="H86" s="23"/>
      <c r="I86" s="23"/>
      <c r="M86" s="19"/>
      <c r="N86" s="20"/>
      <c r="O86" s="20"/>
      <c r="P86" s="20"/>
      <c r="Q86" s="20"/>
      <c r="R86" s="20"/>
      <c r="S86" s="19"/>
      <c r="T86" s="20"/>
      <c r="U86" s="20"/>
      <c r="V86" s="20"/>
      <c r="W86" s="20"/>
      <c r="X86" s="19"/>
      <c r="Y86" s="19"/>
    </row>
    <row r="87" spans="3:25" x14ac:dyDescent="0.35">
      <c r="C87" s="19"/>
      <c r="D87" s="23"/>
      <c r="E87" s="23"/>
      <c r="F87" s="23"/>
      <c r="G87" s="23"/>
      <c r="H87" s="23"/>
      <c r="I87" s="23"/>
      <c r="M87" s="19"/>
      <c r="N87" s="20"/>
      <c r="O87" s="20"/>
      <c r="P87" s="20"/>
      <c r="Q87" s="20"/>
      <c r="R87" s="20"/>
      <c r="S87" s="19"/>
      <c r="T87" s="20"/>
      <c r="U87" s="20"/>
      <c r="V87" s="20"/>
      <c r="W87" s="20"/>
      <c r="X87" s="19"/>
      <c r="Y87" s="19"/>
    </row>
    <row r="88" spans="3:25" x14ac:dyDescent="0.35">
      <c r="C88" s="19"/>
      <c r="D88" s="23"/>
      <c r="E88" s="23"/>
      <c r="F88" s="23"/>
      <c r="G88" s="23"/>
      <c r="H88" s="23"/>
      <c r="I88" s="23"/>
      <c r="M88" s="19"/>
      <c r="N88" s="20"/>
      <c r="O88" s="20"/>
      <c r="P88" s="20"/>
      <c r="Q88" s="20"/>
      <c r="R88" s="20"/>
      <c r="S88" s="19"/>
      <c r="T88" s="20"/>
      <c r="U88" s="20"/>
      <c r="V88" s="20"/>
      <c r="W88" s="20"/>
      <c r="X88" s="19"/>
      <c r="Y88" s="19"/>
    </row>
    <row r="89" spans="3:25" x14ac:dyDescent="0.35">
      <c r="C89" s="19"/>
      <c r="D89" s="23"/>
      <c r="E89" s="23"/>
      <c r="F89" s="23"/>
      <c r="G89" s="23"/>
      <c r="H89" s="23"/>
      <c r="I89" s="23"/>
      <c r="M89" s="19"/>
      <c r="N89" s="20"/>
      <c r="O89" s="20"/>
      <c r="P89" s="20"/>
      <c r="Q89" s="20"/>
      <c r="R89" s="20"/>
      <c r="S89" s="19"/>
      <c r="T89" s="20"/>
      <c r="U89" s="20"/>
      <c r="V89" s="20"/>
      <c r="W89" s="20"/>
      <c r="X89" s="19"/>
      <c r="Y89" s="19"/>
    </row>
    <row r="90" spans="3:25" x14ac:dyDescent="0.35">
      <c r="C90" s="19"/>
      <c r="D90" s="23"/>
      <c r="E90" s="23"/>
      <c r="F90" s="23"/>
      <c r="G90" s="23"/>
      <c r="H90" s="23"/>
      <c r="I90" s="23"/>
      <c r="M90" s="19"/>
      <c r="N90" s="20"/>
      <c r="O90" s="20"/>
      <c r="P90" s="20"/>
      <c r="Q90" s="20"/>
      <c r="R90" s="20"/>
      <c r="S90" s="19"/>
      <c r="T90" s="20"/>
      <c r="U90" s="20"/>
      <c r="V90" s="20"/>
      <c r="W90" s="20"/>
      <c r="X90" s="19"/>
      <c r="Y90" s="19"/>
    </row>
    <row r="91" spans="3:25" x14ac:dyDescent="0.35">
      <c r="C91" s="19"/>
      <c r="D91" s="23"/>
      <c r="E91" s="23"/>
      <c r="F91" s="23"/>
      <c r="G91" s="23"/>
      <c r="H91" s="23"/>
      <c r="I91" s="23"/>
      <c r="M91" s="19"/>
      <c r="N91" s="20"/>
      <c r="O91" s="20"/>
      <c r="P91" s="20"/>
      <c r="Q91" s="20"/>
      <c r="R91" s="20"/>
      <c r="S91" s="19"/>
      <c r="T91" s="20"/>
      <c r="U91" s="20"/>
      <c r="V91" s="20"/>
      <c r="W91" s="20"/>
      <c r="X91" s="19"/>
      <c r="Y91" s="19"/>
    </row>
    <row r="92" spans="3:25" x14ac:dyDescent="0.35">
      <c r="C92" s="19"/>
      <c r="D92" s="23"/>
      <c r="E92" s="23"/>
      <c r="F92" s="23"/>
      <c r="G92" s="23"/>
      <c r="H92" s="23"/>
      <c r="I92" s="23"/>
      <c r="M92" s="19"/>
      <c r="N92" s="20"/>
      <c r="O92" s="20"/>
      <c r="P92" s="20"/>
      <c r="Q92" s="20"/>
      <c r="R92" s="20"/>
      <c r="S92" s="19"/>
      <c r="T92" s="20"/>
      <c r="U92" s="20"/>
      <c r="V92" s="20"/>
      <c r="W92" s="20"/>
      <c r="X92" s="19"/>
      <c r="Y92" s="19"/>
    </row>
    <row r="93" spans="3:25" x14ac:dyDescent="0.35">
      <c r="C93" s="19"/>
      <c r="D93" s="23"/>
      <c r="E93" s="23"/>
      <c r="F93" s="23"/>
      <c r="G93" s="23"/>
      <c r="H93" s="23"/>
      <c r="I93" s="23"/>
      <c r="M93" s="19"/>
      <c r="N93" s="20"/>
      <c r="O93" s="20"/>
      <c r="P93" s="20"/>
      <c r="Q93" s="20"/>
      <c r="R93" s="20"/>
      <c r="S93" s="19"/>
      <c r="T93" s="20"/>
      <c r="U93" s="20"/>
      <c r="V93" s="20"/>
      <c r="W93" s="20"/>
      <c r="X93" s="19"/>
      <c r="Y93" s="19"/>
    </row>
    <row r="94" spans="3:25" x14ac:dyDescent="0.35">
      <c r="C94" s="19"/>
      <c r="D94" s="23"/>
      <c r="E94" s="23"/>
      <c r="F94" s="23"/>
      <c r="G94" s="23"/>
      <c r="H94" s="23"/>
      <c r="I94" s="23"/>
      <c r="M94" s="19"/>
      <c r="N94" s="20"/>
      <c r="O94" s="20"/>
      <c r="P94" s="20"/>
      <c r="Q94" s="20"/>
      <c r="R94" s="20"/>
      <c r="S94" s="19"/>
      <c r="T94" s="20"/>
      <c r="U94" s="20"/>
      <c r="V94" s="20"/>
      <c r="W94" s="20"/>
      <c r="X94" s="19"/>
      <c r="Y94" s="19"/>
    </row>
    <row r="95" spans="3:25" x14ac:dyDescent="0.35">
      <c r="C95" s="19"/>
      <c r="D95" s="23"/>
      <c r="E95" s="23"/>
      <c r="F95" s="23"/>
      <c r="G95" s="23"/>
      <c r="H95" s="23"/>
      <c r="I95" s="23"/>
      <c r="M95" s="19"/>
      <c r="N95" s="20"/>
      <c r="O95" s="20"/>
      <c r="P95" s="20"/>
      <c r="Q95" s="20"/>
      <c r="R95" s="20"/>
      <c r="S95" s="19"/>
      <c r="T95" s="20"/>
      <c r="U95" s="20"/>
      <c r="V95" s="20"/>
      <c r="W95" s="20"/>
      <c r="X95" s="19"/>
      <c r="Y95" s="19"/>
    </row>
    <row r="96" spans="3:25" x14ac:dyDescent="0.35">
      <c r="C96" s="19"/>
      <c r="D96" s="23"/>
      <c r="E96" s="23"/>
      <c r="F96" s="23"/>
      <c r="G96" s="23"/>
      <c r="H96" s="23"/>
      <c r="I96" s="23"/>
      <c r="M96" s="19"/>
      <c r="N96" s="20"/>
      <c r="O96" s="20"/>
      <c r="P96" s="20"/>
      <c r="Q96" s="20"/>
      <c r="R96" s="20"/>
      <c r="S96" s="19"/>
      <c r="T96" s="20"/>
      <c r="U96" s="20"/>
      <c r="V96" s="20"/>
      <c r="W96" s="20"/>
      <c r="X96" s="19"/>
      <c r="Y96" s="19"/>
    </row>
    <row r="97" spans="3:25" x14ac:dyDescent="0.35">
      <c r="C97" s="19"/>
      <c r="D97" s="23"/>
      <c r="E97" s="23"/>
      <c r="F97" s="23"/>
      <c r="G97" s="23"/>
      <c r="H97" s="23"/>
      <c r="I97" s="23"/>
      <c r="M97" s="19"/>
      <c r="N97" s="20"/>
      <c r="O97" s="20"/>
      <c r="P97" s="20"/>
      <c r="Q97" s="20"/>
      <c r="R97" s="20"/>
      <c r="S97" s="19"/>
      <c r="T97" s="20"/>
      <c r="U97" s="20"/>
      <c r="V97" s="20"/>
      <c r="W97" s="20"/>
      <c r="X97" s="19"/>
      <c r="Y97" s="19"/>
    </row>
    <row r="98" spans="3:25" x14ac:dyDescent="0.35">
      <c r="C98" s="19"/>
      <c r="D98" s="23"/>
      <c r="E98" s="23"/>
      <c r="F98" s="23"/>
      <c r="G98" s="23"/>
      <c r="H98" s="23"/>
      <c r="I98" s="23"/>
      <c r="M98" s="19"/>
      <c r="N98" s="20"/>
      <c r="O98" s="20"/>
      <c r="P98" s="20"/>
      <c r="Q98" s="20"/>
      <c r="R98" s="20"/>
      <c r="S98" s="19"/>
      <c r="T98" s="20"/>
      <c r="U98" s="20"/>
      <c r="V98" s="20"/>
      <c r="W98" s="20"/>
      <c r="X98" s="19"/>
      <c r="Y98" s="19"/>
    </row>
    <row r="99" spans="3:25" x14ac:dyDescent="0.35">
      <c r="C99" s="19"/>
      <c r="D99" s="23"/>
      <c r="E99" s="23"/>
      <c r="F99" s="23"/>
      <c r="G99" s="23"/>
      <c r="H99" s="23"/>
      <c r="I99" s="23"/>
      <c r="M99" s="19"/>
      <c r="N99" s="20"/>
      <c r="O99" s="20"/>
      <c r="P99" s="20"/>
      <c r="Q99" s="20"/>
      <c r="R99" s="20"/>
      <c r="S99" s="19"/>
      <c r="T99" s="20"/>
      <c r="U99" s="20"/>
      <c r="V99" s="20"/>
      <c r="W99" s="20"/>
      <c r="X99" s="19"/>
      <c r="Y99" s="19"/>
    </row>
    <row r="100" spans="3:25" x14ac:dyDescent="0.35">
      <c r="C100" s="19"/>
      <c r="D100" s="23"/>
      <c r="E100" s="23"/>
      <c r="F100" s="23"/>
      <c r="G100" s="23"/>
      <c r="H100" s="23"/>
      <c r="I100" s="23"/>
      <c r="M100" s="19"/>
      <c r="N100" s="20"/>
      <c r="O100" s="20"/>
      <c r="P100" s="20"/>
      <c r="Q100" s="20"/>
      <c r="R100" s="20"/>
      <c r="S100" s="19"/>
      <c r="T100" s="20"/>
      <c r="U100" s="20"/>
      <c r="V100" s="20"/>
      <c r="W100" s="20"/>
      <c r="X100" s="19"/>
      <c r="Y100" s="19"/>
    </row>
    <row r="101" spans="3:25" x14ac:dyDescent="0.35">
      <c r="C101" s="19"/>
      <c r="D101" s="23"/>
      <c r="E101" s="23"/>
      <c r="F101" s="23"/>
      <c r="G101" s="23"/>
      <c r="H101" s="23"/>
      <c r="I101" s="23"/>
      <c r="M101" s="19"/>
      <c r="N101" s="20"/>
      <c r="O101" s="20"/>
      <c r="P101" s="20"/>
      <c r="Q101" s="20"/>
      <c r="R101" s="20"/>
      <c r="S101" s="19"/>
      <c r="T101" s="20"/>
      <c r="U101" s="20"/>
      <c r="V101" s="20"/>
      <c r="W101" s="20"/>
      <c r="X101" s="19"/>
      <c r="Y101" s="19"/>
    </row>
    <row r="102" spans="3:25" x14ac:dyDescent="0.35">
      <c r="C102" s="19"/>
      <c r="D102" s="23"/>
      <c r="E102" s="23"/>
      <c r="F102" s="23"/>
      <c r="G102" s="23"/>
      <c r="H102" s="23"/>
      <c r="I102" s="23"/>
      <c r="M102" s="19"/>
      <c r="N102" s="20"/>
      <c r="O102" s="20"/>
      <c r="P102" s="20"/>
      <c r="Q102" s="20"/>
      <c r="R102" s="20"/>
      <c r="S102" s="19"/>
      <c r="T102" s="20"/>
      <c r="U102" s="20"/>
      <c r="V102" s="20"/>
      <c r="W102" s="20"/>
      <c r="X102" s="19"/>
      <c r="Y102" s="19"/>
    </row>
    <row r="103" spans="3:25" x14ac:dyDescent="0.35">
      <c r="C103" s="19"/>
      <c r="D103" s="23"/>
      <c r="E103" s="23"/>
      <c r="F103" s="23"/>
      <c r="G103" s="23"/>
      <c r="H103" s="23"/>
      <c r="I103" s="23"/>
      <c r="M103" s="19"/>
      <c r="N103" s="20"/>
      <c r="O103" s="20"/>
      <c r="P103" s="20"/>
      <c r="Q103" s="20"/>
      <c r="R103" s="20"/>
      <c r="S103" s="19"/>
      <c r="T103" s="20"/>
      <c r="U103" s="20"/>
      <c r="V103" s="20"/>
      <c r="W103" s="20"/>
      <c r="X103" s="19"/>
      <c r="Y103" s="19"/>
    </row>
    <row r="104" spans="3:25" x14ac:dyDescent="0.35">
      <c r="C104" s="19"/>
      <c r="D104" s="23"/>
      <c r="E104" s="23"/>
      <c r="F104" s="23"/>
      <c r="G104" s="23"/>
      <c r="H104" s="23"/>
      <c r="I104" s="23"/>
      <c r="M104" s="19"/>
      <c r="N104" s="20"/>
      <c r="O104" s="20"/>
      <c r="P104" s="20"/>
      <c r="Q104" s="20"/>
      <c r="R104" s="20"/>
      <c r="S104" s="19"/>
      <c r="T104" s="20"/>
      <c r="U104" s="20"/>
      <c r="V104" s="20"/>
      <c r="W104" s="20"/>
      <c r="X104" s="19"/>
      <c r="Y104" s="19"/>
    </row>
    <row r="105" spans="3:25" x14ac:dyDescent="0.35">
      <c r="C105" s="19"/>
      <c r="D105" s="23"/>
      <c r="E105" s="23"/>
      <c r="F105" s="23"/>
      <c r="G105" s="23"/>
      <c r="H105" s="23"/>
      <c r="I105" s="23"/>
      <c r="M105" s="19"/>
      <c r="N105" s="20"/>
      <c r="O105" s="20"/>
      <c r="P105" s="20"/>
      <c r="Q105" s="20"/>
      <c r="R105" s="20"/>
      <c r="S105" s="19"/>
      <c r="T105" s="20"/>
      <c r="U105" s="20"/>
      <c r="V105" s="20"/>
      <c r="W105" s="20"/>
      <c r="X105" s="19"/>
      <c r="Y105" s="19"/>
    </row>
    <row r="106" spans="3:25" x14ac:dyDescent="0.35">
      <c r="C106" s="19"/>
      <c r="D106" s="23"/>
      <c r="E106" s="23"/>
      <c r="F106" s="23"/>
      <c r="G106" s="23"/>
      <c r="H106" s="23"/>
      <c r="I106" s="23"/>
      <c r="M106" s="19"/>
      <c r="N106" s="20"/>
      <c r="O106" s="20"/>
      <c r="P106" s="20"/>
      <c r="Q106" s="20"/>
      <c r="R106" s="20"/>
      <c r="S106" s="19"/>
      <c r="T106" s="20"/>
      <c r="U106" s="20"/>
      <c r="V106" s="20"/>
      <c r="W106" s="20"/>
      <c r="X106" s="19"/>
      <c r="Y106" s="19"/>
    </row>
    <row r="107" spans="3:25" x14ac:dyDescent="0.35">
      <c r="C107" s="19"/>
      <c r="D107" s="23"/>
      <c r="E107" s="23"/>
      <c r="F107" s="23"/>
      <c r="G107" s="23"/>
      <c r="H107" s="23"/>
      <c r="I107" s="23"/>
      <c r="M107" s="19"/>
      <c r="N107" s="20"/>
      <c r="O107" s="20"/>
      <c r="P107" s="20"/>
      <c r="Q107" s="20"/>
      <c r="R107" s="20"/>
      <c r="S107" s="19"/>
      <c r="T107" s="20"/>
      <c r="U107" s="20"/>
      <c r="V107" s="20"/>
      <c r="W107" s="20"/>
      <c r="X107" s="19"/>
      <c r="Y107" s="19"/>
    </row>
    <row r="108" spans="3:25" x14ac:dyDescent="0.35">
      <c r="C108" s="19"/>
      <c r="D108" s="23"/>
      <c r="E108" s="23"/>
      <c r="F108" s="23"/>
      <c r="G108" s="23"/>
      <c r="H108" s="23"/>
      <c r="I108" s="23"/>
      <c r="M108" s="19"/>
      <c r="N108" s="20"/>
      <c r="O108" s="20"/>
      <c r="P108" s="20"/>
      <c r="Q108" s="20"/>
      <c r="R108" s="20"/>
      <c r="S108" s="19"/>
      <c r="T108" s="20"/>
      <c r="U108" s="20"/>
      <c r="V108" s="20"/>
      <c r="W108" s="20"/>
      <c r="X108" s="19"/>
      <c r="Y108" s="19"/>
    </row>
    <row r="109" spans="3:25" x14ac:dyDescent="0.35">
      <c r="C109" s="19"/>
      <c r="D109" s="23"/>
      <c r="E109" s="23"/>
      <c r="F109" s="23"/>
      <c r="G109" s="23"/>
      <c r="H109" s="23"/>
      <c r="I109" s="23"/>
      <c r="M109" s="19"/>
      <c r="N109" s="20"/>
      <c r="O109" s="20"/>
      <c r="P109" s="20"/>
      <c r="Q109" s="20"/>
      <c r="R109" s="20"/>
      <c r="S109" s="19"/>
      <c r="T109" s="20"/>
      <c r="U109" s="20"/>
      <c r="V109" s="20"/>
      <c r="W109" s="20"/>
      <c r="X109" s="19"/>
      <c r="Y109" s="19"/>
    </row>
    <row r="110" spans="3:25" x14ac:dyDescent="0.35">
      <c r="C110" s="19"/>
      <c r="D110" s="23"/>
      <c r="E110" s="23"/>
      <c r="F110" s="23"/>
      <c r="G110" s="23"/>
      <c r="H110" s="23"/>
      <c r="I110" s="23"/>
      <c r="M110" s="19"/>
      <c r="N110" s="20"/>
      <c r="O110" s="20"/>
      <c r="P110" s="20"/>
      <c r="Q110" s="20"/>
      <c r="R110" s="20"/>
      <c r="S110" s="19"/>
      <c r="T110" s="20"/>
      <c r="U110" s="20"/>
      <c r="V110" s="20"/>
      <c r="W110" s="20"/>
      <c r="X110" s="19"/>
      <c r="Y110" s="19"/>
    </row>
    <row r="111" spans="3:25" x14ac:dyDescent="0.35">
      <c r="C111" s="19"/>
      <c r="D111" s="23"/>
      <c r="E111" s="23"/>
      <c r="F111" s="23"/>
      <c r="G111" s="23"/>
      <c r="H111" s="23"/>
      <c r="I111" s="23"/>
      <c r="M111" s="19"/>
      <c r="N111" s="20"/>
      <c r="O111" s="20"/>
      <c r="P111" s="20"/>
      <c r="Q111" s="20"/>
      <c r="R111" s="20"/>
      <c r="S111" s="19"/>
      <c r="T111" s="20"/>
      <c r="U111" s="20"/>
      <c r="V111" s="20"/>
      <c r="W111" s="20"/>
      <c r="X111" s="19"/>
      <c r="Y111" s="19"/>
    </row>
    <row r="112" spans="3:25" x14ac:dyDescent="0.35">
      <c r="C112" s="19"/>
      <c r="D112" s="23"/>
      <c r="E112" s="23"/>
      <c r="F112" s="23"/>
      <c r="G112" s="23"/>
      <c r="H112" s="23"/>
      <c r="I112" s="23"/>
      <c r="M112" s="19"/>
      <c r="N112" s="20"/>
      <c r="O112" s="20"/>
      <c r="P112" s="20"/>
      <c r="Q112" s="20"/>
      <c r="R112" s="20"/>
      <c r="S112" s="19"/>
      <c r="T112" s="20"/>
      <c r="U112" s="20"/>
      <c r="V112" s="20"/>
      <c r="W112" s="20"/>
      <c r="X112" s="19"/>
      <c r="Y112" s="19"/>
    </row>
    <row r="113" spans="3:25" x14ac:dyDescent="0.35">
      <c r="C113" s="19"/>
      <c r="D113" s="23"/>
      <c r="E113" s="23"/>
      <c r="F113" s="23"/>
      <c r="G113" s="23"/>
      <c r="H113" s="23"/>
      <c r="I113" s="23"/>
      <c r="M113" s="19"/>
      <c r="N113" s="20"/>
      <c r="O113" s="20"/>
      <c r="P113" s="20"/>
      <c r="Q113" s="20"/>
      <c r="R113" s="20"/>
      <c r="S113" s="19"/>
      <c r="T113" s="20"/>
      <c r="U113" s="20"/>
      <c r="V113" s="20"/>
      <c r="W113" s="20"/>
      <c r="X113" s="19"/>
      <c r="Y113" s="19"/>
    </row>
    <row r="114" spans="3:25" x14ac:dyDescent="0.35">
      <c r="C114" s="19"/>
      <c r="D114" s="23"/>
      <c r="E114" s="23"/>
      <c r="F114" s="23"/>
      <c r="G114" s="23"/>
      <c r="H114" s="23"/>
      <c r="I114" s="23"/>
      <c r="M114" s="19"/>
      <c r="N114" s="20"/>
      <c r="O114" s="20"/>
      <c r="P114" s="20"/>
      <c r="Q114" s="20"/>
      <c r="R114" s="20"/>
      <c r="S114" s="19"/>
      <c r="T114" s="20"/>
      <c r="U114" s="20"/>
      <c r="V114" s="20"/>
      <c r="W114" s="20"/>
      <c r="X114" s="19"/>
      <c r="Y114" s="19"/>
    </row>
    <row r="115" spans="3:25" x14ac:dyDescent="0.35">
      <c r="C115" s="19"/>
      <c r="D115" s="23"/>
      <c r="E115" s="23"/>
      <c r="F115" s="23"/>
      <c r="G115" s="23"/>
      <c r="H115" s="23"/>
      <c r="I115" s="23"/>
      <c r="M115" s="19"/>
      <c r="N115" s="20"/>
      <c r="O115" s="20"/>
      <c r="P115" s="20"/>
      <c r="Q115" s="20"/>
      <c r="R115" s="20"/>
      <c r="S115" s="19"/>
      <c r="T115" s="20"/>
      <c r="U115" s="20"/>
      <c r="V115" s="20"/>
      <c r="W115" s="20"/>
      <c r="X115" s="19"/>
      <c r="Y115" s="19"/>
    </row>
    <row r="116" spans="3:25" x14ac:dyDescent="0.35">
      <c r="C116" s="19"/>
      <c r="D116" s="23"/>
      <c r="E116" s="23"/>
      <c r="F116" s="23"/>
      <c r="G116" s="23"/>
      <c r="H116" s="23"/>
      <c r="I116" s="23"/>
      <c r="M116" s="19"/>
      <c r="N116" s="20"/>
      <c r="O116" s="20"/>
      <c r="P116" s="20"/>
      <c r="Q116" s="20"/>
      <c r="R116" s="20"/>
      <c r="S116" s="19"/>
      <c r="T116" s="20"/>
      <c r="U116" s="20"/>
      <c r="V116" s="20"/>
      <c r="W116" s="20"/>
      <c r="X116" s="19"/>
      <c r="Y116" s="19"/>
    </row>
    <row r="117" spans="3:25" x14ac:dyDescent="0.35">
      <c r="C117" s="19"/>
      <c r="D117" s="23"/>
      <c r="E117" s="23"/>
      <c r="F117" s="23"/>
      <c r="G117" s="23"/>
      <c r="H117" s="23"/>
      <c r="I117" s="23"/>
      <c r="M117" s="19"/>
      <c r="N117" s="20"/>
      <c r="O117" s="20"/>
      <c r="P117" s="20"/>
      <c r="Q117" s="20"/>
      <c r="R117" s="20"/>
      <c r="S117" s="19"/>
      <c r="T117" s="20"/>
      <c r="U117" s="20"/>
      <c r="V117" s="20"/>
      <c r="W117" s="20"/>
      <c r="X117" s="19"/>
      <c r="Y117" s="19"/>
    </row>
    <row r="118" spans="3:25" x14ac:dyDescent="0.35">
      <c r="C118" s="19"/>
      <c r="D118" s="23"/>
      <c r="E118" s="23"/>
      <c r="F118" s="23"/>
      <c r="G118" s="23"/>
      <c r="H118" s="23"/>
      <c r="I118" s="23"/>
      <c r="M118" s="19"/>
      <c r="N118" s="20"/>
      <c r="O118" s="20"/>
      <c r="P118" s="20"/>
      <c r="Q118" s="20"/>
      <c r="R118" s="20"/>
      <c r="S118" s="19"/>
      <c r="T118" s="20"/>
      <c r="U118" s="20"/>
      <c r="V118" s="20"/>
      <c r="W118" s="20"/>
      <c r="X118" s="19"/>
      <c r="Y118" s="19"/>
    </row>
    <row r="119" spans="3:25" x14ac:dyDescent="0.35">
      <c r="C119" s="19"/>
      <c r="D119" s="23"/>
      <c r="E119" s="23"/>
      <c r="F119" s="23"/>
      <c r="G119" s="23"/>
      <c r="H119" s="23"/>
      <c r="I119" s="23"/>
      <c r="M119" s="19"/>
      <c r="N119" s="20"/>
      <c r="O119" s="20"/>
      <c r="P119" s="20"/>
      <c r="Q119" s="20"/>
      <c r="R119" s="20"/>
      <c r="S119" s="19"/>
      <c r="T119" s="20"/>
      <c r="U119" s="20"/>
      <c r="V119" s="20"/>
      <c r="W119" s="20"/>
      <c r="X119" s="19"/>
      <c r="Y119" s="19"/>
    </row>
    <row r="120" spans="3:25" x14ac:dyDescent="0.35">
      <c r="C120" s="19"/>
      <c r="D120" s="23"/>
      <c r="E120" s="23"/>
      <c r="F120" s="23"/>
      <c r="G120" s="23"/>
      <c r="H120" s="23"/>
      <c r="I120" s="23"/>
      <c r="M120" s="19"/>
      <c r="N120" s="20"/>
      <c r="O120" s="20"/>
      <c r="P120" s="20"/>
      <c r="Q120" s="20"/>
      <c r="R120" s="20"/>
      <c r="S120" s="19"/>
      <c r="T120" s="20"/>
      <c r="U120" s="20"/>
      <c r="V120" s="20"/>
      <c r="W120" s="20"/>
      <c r="X120" s="19"/>
      <c r="Y120" s="19"/>
    </row>
    <row r="121" spans="3:25" x14ac:dyDescent="0.35">
      <c r="C121" s="19"/>
      <c r="D121" s="23"/>
      <c r="E121" s="23"/>
      <c r="F121" s="23"/>
      <c r="G121" s="23"/>
      <c r="H121" s="23"/>
      <c r="I121" s="23"/>
      <c r="M121" s="19"/>
      <c r="N121" s="20"/>
      <c r="O121" s="20"/>
      <c r="P121" s="20"/>
      <c r="Q121" s="20"/>
      <c r="R121" s="20"/>
      <c r="S121" s="19"/>
      <c r="T121" s="20"/>
      <c r="U121" s="20"/>
      <c r="V121" s="20"/>
      <c r="W121" s="20"/>
      <c r="X121" s="19"/>
      <c r="Y121" s="19"/>
    </row>
    <row r="122" spans="3:25" x14ac:dyDescent="0.35">
      <c r="C122" s="19"/>
      <c r="D122" s="23"/>
      <c r="E122" s="23"/>
      <c r="F122" s="23"/>
      <c r="G122" s="23"/>
      <c r="H122" s="23"/>
      <c r="I122" s="23"/>
      <c r="M122" s="19"/>
      <c r="N122" s="20"/>
      <c r="O122" s="20"/>
      <c r="P122" s="20"/>
      <c r="Q122" s="20"/>
      <c r="R122" s="20"/>
      <c r="S122" s="19"/>
      <c r="T122" s="20"/>
      <c r="U122" s="20"/>
      <c r="V122" s="20"/>
      <c r="W122" s="20"/>
      <c r="X122" s="19"/>
      <c r="Y122" s="19"/>
    </row>
    <row r="123" spans="3:25" x14ac:dyDescent="0.35">
      <c r="C123" s="19"/>
      <c r="D123" s="23"/>
      <c r="E123" s="23"/>
      <c r="F123" s="23"/>
      <c r="G123" s="23"/>
      <c r="H123" s="23"/>
      <c r="I123" s="23"/>
      <c r="M123" s="19"/>
      <c r="N123" s="20"/>
      <c r="O123" s="20"/>
      <c r="P123" s="20"/>
      <c r="Q123" s="20"/>
      <c r="R123" s="20"/>
      <c r="S123" s="19"/>
      <c r="T123" s="20"/>
      <c r="U123" s="20"/>
      <c r="V123" s="20"/>
      <c r="W123" s="20"/>
      <c r="X123" s="19"/>
      <c r="Y123" s="19"/>
    </row>
    <row r="124" spans="3:25" x14ac:dyDescent="0.35">
      <c r="C124" s="19"/>
      <c r="D124" s="23"/>
      <c r="E124" s="23"/>
      <c r="F124" s="23"/>
      <c r="G124" s="23"/>
      <c r="H124" s="23"/>
      <c r="I124" s="23"/>
      <c r="M124" s="19"/>
      <c r="N124" s="20"/>
      <c r="O124" s="20"/>
      <c r="P124" s="20"/>
      <c r="Q124" s="20"/>
      <c r="R124" s="20"/>
      <c r="S124" s="19"/>
      <c r="T124" s="20"/>
      <c r="U124" s="20"/>
      <c r="V124" s="20"/>
      <c r="W124" s="20"/>
      <c r="X124" s="19"/>
      <c r="Y124" s="19"/>
    </row>
    <row r="125" spans="3:25" x14ac:dyDescent="0.35">
      <c r="C125" s="19"/>
      <c r="D125" s="23"/>
      <c r="E125" s="23"/>
      <c r="F125" s="23"/>
      <c r="G125" s="23"/>
      <c r="H125" s="23"/>
      <c r="I125" s="23"/>
      <c r="M125" s="19"/>
      <c r="N125" s="20"/>
      <c r="O125" s="20"/>
      <c r="P125" s="20"/>
      <c r="Q125" s="20"/>
      <c r="R125" s="20"/>
      <c r="S125" s="19"/>
      <c r="T125" s="20"/>
      <c r="U125" s="20"/>
      <c r="V125" s="20"/>
      <c r="W125" s="20"/>
      <c r="X125" s="19"/>
      <c r="Y125" s="19"/>
    </row>
    <row r="126" spans="3:25" x14ac:dyDescent="0.35">
      <c r="C126" s="19"/>
      <c r="D126" s="23"/>
      <c r="E126" s="23"/>
      <c r="F126" s="23"/>
      <c r="G126" s="23"/>
      <c r="H126" s="23"/>
      <c r="I126" s="23"/>
      <c r="M126" s="19"/>
      <c r="N126" s="20"/>
      <c r="O126" s="20"/>
      <c r="P126" s="20"/>
      <c r="Q126" s="20"/>
      <c r="R126" s="20"/>
      <c r="S126" s="19"/>
      <c r="T126" s="20"/>
      <c r="U126" s="20"/>
      <c r="V126" s="20"/>
      <c r="W126" s="20"/>
      <c r="X126" s="19"/>
      <c r="Y126" s="19"/>
    </row>
    <row r="127" spans="3:25" x14ac:dyDescent="0.35">
      <c r="C127" s="19"/>
      <c r="D127" s="23"/>
      <c r="E127" s="23"/>
      <c r="F127" s="23"/>
      <c r="G127" s="23"/>
      <c r="H127" s="23"/>
      <c r="I127" s="23"/>
      <c r="M127" s="19"/>
      <c r="N127" s="20"/>
      <c r="O127" s="20"/>
      <c r="P127" s="20"/>
      <c r="Q127" s="20"/>
      <c r="R127" s="20"/>
      <c r="S127" s="19"/>
      <c r="T127" s="20"/>
      <c r="U127" s="20"/>
      <c r="V127" s="20"/>
      <c r="W127" s="20"/>
      <c r="X127" s="19"/>
      <c r="Y127" s="19"/>
    </row>
    <row r="128" spans="3:25" x14ac:dyDescent="0.35">
      <c r="C128" s="19"/>
      <c r="D128" s="23"/>
      <c r="E128" s="23"/>
      <c r="F128" s="23"/>
      <c r="G128" s="23"/>
      <c r="H128" s="23"/>
      <c r="I128" s="23"/>
      <c r="M128" s="19"/>
      <c r="N128" s="20"/>
      <c r="O128" s="20"/>
      <c r="P128" s="20"/>
      <c r="Q128" s="20"/>
      <c r="R128" s="20"/>
      <c r="S128" s="19"/>
      <c r="T128" s="20"/>
      <c r="U128" s="20"/>
      <c r="V128" s="20"/>
      <c r="W128" s="20"/>
      <c r="X128" s="19"/>
      <c r="Y128" s="19"/>
    </row>
    <row r="129" spans="3:25" x14ac:dyDescent="0.35">
      <c r="C129" s="19"/>
      <c r="D129" s="23"/>
      <c r="E129" s="23"/>
      <c r="F129" s="23"/>
      <c r="G129" s="23"/>
      <c r="H129" s="23"/>
      <c r="I129" s="23"/>
      <c r="M129" s="19"/>
      <c r="N129" s="20"/>
      <c r="O129" s="20"/>
      <c r="P129" s="20"/>
      <c r="Q129" s="20"/>
      <c r="R129" s="20"/>
      <c r="S129" s="19"/>
      <c r="T129" s="20"/>
      <c r="U129" s="20"/>
      <c r="V129" s="20"/>
      <c r="W129" s="20"/>
      <c r="X129" s="19"/>
      <c r="Y129" s="19"/>
    </row>
    <row r="130" spans="3:25" x14ac:dyDescent="0.35">
      <c r="C130" s="19"/>
      <c r="D130" s="23"/>
      <c r="E130" s="23"/>
      <c r="F130" s="23"/>
      <c r="G130" s="23"/>
      <c r="H130" s="23"/>
      <c r="I130" s="23"/>
      <c r="M130" s="19"/>
      <c r="N130" s="20"/>
      <c r="O130" s="20"/>
      <c r="P130" s="20"/>
      <c r="Q130" s="20"/>
      <c r="R130" s="20"/>
      <c r="S130" s="19"/>
      <c r="T130" s="20"/>
      <c r="U130" s="20"/>
      <c r="V130" s="20"/>
      <c r="W130" s="20"/>
      <c r="X130" s="19"/>
      <c r="Y130" s="19"/>
    </row>
    <row r="131" spans="3:25" x14ac:dyDescent="0.35">
      <c r="C131" s="19"/>
      <c r="D131" s="23"/>
      <c r="E131" s="23"/>
      <c r="F131" s="23"/>
      <c r="G131" s="23"/>
      <c r="H131" s="23"/>
      <c r="I131" s="23"/>
      <c r="M131" s="19"/>
      <c r="N131" s="20"/>
      <c r="O131" s="20"/>
      <c r="P131" s="20"/>
      <c r="Q131" s="20"/>
      <c r="R131" s="20"/>
      <c r="S131" s="19"/>
      <c r="T131" s="20"/>
      <c r="U131" s="20"/>
      <c r="V131" s="20"/>
      <c r="W131" s="20"/>
      <c r="X131" s="19"/>
      <c r="Y131" s="19"/>
    </row>
    <row r="132" spans="3:25" x14ac:dyDescent="0.35">
      <c r="C132" s="19"/>
      <c r="D132" s="23"/>
      <c r="E132" s="23"/>
      <c r="F132" s="23"/>
      <c r="G132" s="23"/>
      <c r="H132" s="23"/>
      <c r="I132" s="23"/>
      <c r="M132" s="19"/>
      <c r="N132" s="20"/>
      <c r="O132" s="20"/>
      <c r="P132" s="20"/>
      <c r="Q132" s="20"/>
      <c r="R132" s="20"/>
      <c r="S132" s="19"/>
      <c r="T132" s="20"/>
      <c r="U132" s="20"/>
      <c r="V132" s="20"/>
      <c r="W132" s="20"/>
      <c r="X132" s="19"/>
      <c r="Y132" s="19"/>
    </row>
    <row r="133" spans="3:25" x14ac:dyDescent="0.35">
      <c r="C133" s="19"/>
      <c r="D133" s="23"/>
      <c r="E133" s="23"/>
      <c r="F133" s="23"/>
      <c r="G133" s="23"/>
      <c r="H133" s="23"/>
      <c r="I133" s="23"/>
      <c r="M133" s="19"/>
      <c r="N133" s="20"/>
      <c r="O133" s="20"/>
      <c r="P133" s="20"/>
      <c r="Q133" s="20"/>
      <c r="R133" s="20"/>
      <c r="S133" s="19"/>
      <c r="T133" s="20"/>
      <c r="U133" s="20"/>
      <c r="V133" s="20"/>
      <c r="W133" s="20"/>
      <c r="X133" s="19"/>
      <c r="Y133" s="19"/>
    </row>
    <row r="134" spans="3:25" x14ac:dyDescent="0.35">
      <c r="C134" s="19"/>
      <c r="D134" s="23"/>
      <c r="E134" s="23"/>
      <c r="F134" s="23"/>
      <c r="G134" s="23"/>
      <c r="H134" s="23"/>
      <c r="I134" s="23"/>
      <c r="M134" s="19"/>
      <c r="N134" s="20"/>
      <c r="O134" s="20"/>
      <c r="P134" s="20"/>
      <c r="Q134" s="20"/>
      <c r="R134" s="20"/>
      <c r="S134" s="19"/>
      <c r="T134" s="20"/>
      <c r="U134" s="20"/>
      <c r="V134" s="20"/>
      <c r="W134" s="20"/>
      <c r="X134" s="19"/>
      <c r="Y134" s="19"/>
    </row>
    <row r="135" spans="3:25" x14ac:dyDescent="0.35">
      <c r="C135" s="19"/>
      <c r="D135" s="23"/>
      <c r="E135" s="23"/>
      <c r="F135" s="23"/>
      <c r="G135" s="23"/>
      <c r="H135" s="23"/>
      <c r="I135" s="23"/>
      <c r="M135" s="19"/>
      <c r="N135" s="20"/>
      <c r="O135" s="20"/>
      <c r="P135" s="20"/>
      <c r="Q135" s="20"/>
      <c r="R135" s="20"/>
      <c r="S135" s="19"/>
      <c r="T135" s="20"/>
      <c r="U135" s="20"/>
      <c r="V135" s="20"/>
      <c r="W135" s="20"/>
      <c r="X135" s="19"/>
      <c r="Y135" s="19"/>
    </row>
    <row r="136" spans="3:25" x14ac:dyDescent="0.35">
      <c r="C136" s="19"/>
      <c r="D136" s="23"/>
      <c r="E136" s="23"/>
      <c r="F136" s="23"/>
      <c r="G136" s="23"/>
      <c r="H136" s="23"/>
      <c r="I136" s="23"/>
      <c r="M136" s="19"/>
      <c r="N136" s="20"/>
      <c r="O136" s="20"/>
      <c r="P136" s="20"/>
      <c r="Q136" s="20"/>
      <c r="R136" s="20"/>
      <c r="S136" s="19"/>
      <c r="T136" s="20"/>
      <c r="U136" s="20"/>
      <c r="V136" s="20"/>
      <c r="W136" s="20"/>
      <c r="X136" s="19"/>
      <c r="Y136" s="19"/>
    </row>
    <row r="137" spans="3:25" x14ac:dyDescent="0.35">
      <c r="C137" s="19"/>
      <c r="D137" s="23"/>
      <c r="E137" s="23"/>
      <c r="F137" s="23"/>
      <c r="G137" s="23"/>
      <c r="H137" s="23"/>
      <c r="I137" s="23"/>
      <c r="M137" s="19"/>
      <c r="N137" s="20"/>
      <c r="O137" s="20"/>
      <c r="P137" s="20"/>
      <c r="Q137" s="20"/>
      <c r="R137" s="20"/>
      <c r="S137" s="19"/>
      <c r="T137" s="20"/>
      <c r="U137" s="20"/>
      <c r="V137" s="20"/>
      <c r="W137" s="20"/>
      <c r="X137" s="19"/>
      <c r="Y137" s="19"/>
    </row>
    <row r="138" spans="3:25" x14ac:dyDescent="0.35">
      <c r="C138" s="19"/>
      <c r="D138" s="23"/>
      <c r="E138" s="23"/>
      <c r="F138" s="23"/>
      <c r="G138" s="23"/>
      <c r="H138" s="23"/>
      <c r="I138" s="23"/>
      <c r="M138" s="19"/>
      <c r="N138" s="20"/>
      <c r="O138" s="20"/>
      <c r="P138" s="20"/>
      <c r="Q138" s="20"/>
      <c r="R138" s="20"/>
      <c r="S138" s="19"/>
      <c r="T138" s="20"/>
      <c r="U138" s="20"/>
      <c r="V138" s="20"/>
      <c r="W138" s="20"/>
      <c r="X138" s="19"/>
      <c r="Y138" s="19"/>
    </row>
    <row r="139" spans="3:25" x14ac:dyDescent="0.35">
      <c r="C139" s="19"/>
      <c r="D139" s="23"/>
      <c r="E139" s="23"/>
      <c r="F139" s="23"/>
      <c r="G139" s="23"/>
      <c r="H139" s="23"/>
      <c r="I139" s="23"/>
      <c r="M139" s="19"/>
      <c r="N139" s="20"/>
      <c r="O139" s="20"/>
      <c r="P139" s="20"/>
      <c r="Q139" s="20"/>
      <c r="R139" s="20"/>
      <c r="S139" s="19"/>
      <c r="T139" s="20"/>
      <c r="U139" s="20"/>
      <c r="V139" s="20"/>
      <c r="W139" s="20"/>
      <c r="X139" s="19"/>
      <c r="Y139" s="19"/>
    </row>
    <row r="140" spans="3:25" x14ac:dyDescent="0.35">
      <c r="D140" s="23"/>
      <c r="E140" s="23"/>
      <c r="F140" s="23"/>
      <c r="G140" s="23"/>
      <c r="H140" s="23"/>
    </row>
  </sheetData>
  <mergeCells count="34">
    <mergeCell ref="C3:I3"/>
    <mergeCell ref="M3:Y3"/>
    <mergeCell ref="N7:R7"/>
    <mergeCell ref="T7:X7"/>
    <mergeCell ref="D10:F10"/>
    <mergeCell ref="G10:H10"/>
    <mergeCell ref="D11:F11"/>
    <mergeCell ref="G11:H11"/>
    <mergeCell ref="D12:F12"/>
    <mergeCell ref="G12:H12"/>
    <mergeCell ref="D13:F13"/>
    <mergeCell ref="G13:H15"/>
    <mergeCell ref="D14:F14"/>
    <mergeCell ref="D15:F15"/>
    <mergeCell ref="D16:F16"/>
    <mergeCell ref="G16:H16"/>
    <mergeCell ref="D17:F17"/>
    <mergeCell ref="G17:H17"/>
    <mergeCell ref="D18:F18"/>
    <mergeCell ref="G18:H18"/>
    <mergeCell ref="T18:X18"/>
    <mergeCell ref="D19:F19"/>
    <mergeCell ref="G19:H19"/>
    <mergeCell ref="D22:F22"/>
    <mergeCell ref="G22:H22"/>
    <mergeCell ref="D21:F21"/>
    <mergeCell ref="G21:H21"/>
    <mergeCell ref="D20:F20"/>
    <mergeCell ref="G20:H20"/>
    <mergeCell ref="D23:F23"/>
    <mergeCell ref="G23:H23"/>
    <mergeCell ref="D24:F24"/>
    <mergeCell ref="G24:H24"/>
    <mergeCell ref="N18:R18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E7ED7-1EF8-4D6E-9B87-21F170CA4999}">
  <dimension ref="B1:N2"/>
  <sheetViews>
    <sheetView showGridLines="0" workbookViewId="0">
      <selection activeCell="F2" sqref="F2"/>
    </sheetView>
  </sheetViews>
  <sheetFormatPr defaultRowHeight="14.25" x14ac:dyDescent="0.2"/>
  <cols>
    <col min="2" max="6" width="12.625" customWidth="1"/>
    <col min="7" max="7" width="20.625" customWidth="1"/>
    <col min="8" max="8" width="22.625" customWidth="1"/>
    <col min="9" max="10" width="12.625" customWidth="1"/>
    <col min="11" max="11" width="14.375" customWidth="1"/>
    <col min="12" max="14" width="12.625" customWidth="1"/>
  </cols>
  <sheetData>
    <row r="1" spans="2:14" ht="19.5" customHeight="1" x14ac:dyDescent="0.2">
      <c r="B1" s="16" t="s">
        <v>103</v>
      </c>
      <c r="C1" s="16" t="s">
        <v>2</v>
      </c>
      <c r="D1" s="16" t="s">
        <v>104</v>
      </c>
      <c r="E1" s="16" t="s">
        <v>105</v>
      </c>
      <c r="F1" s="16" t="s">
        <v>106</v>
      </c>
      <c r="G1" s="17" t="s">
        <v>13</v>
      </c>
      <c r="H1" s="17" t="s">
        <v>14</v>
      </c>
      <c r="I1" s="16" t="s">
        <v>15</v>
      </c>
      <c r="J1" s="16" t="s">
        <v>107</v>
      </c>
      <c r="K1" s="16" t="s">
        <v>108</v>
      </c>
      <c r="L1" s="16" t="s">
        <v>109</v>
      </c>
      <c r="M1" s="16" t="s">
        <v>1</v>
      </c>
      <c r="N1" s="16" t="s">
        <v>0</v>
      </c>
    </row>
    <row r="2" spans="2:14" s="15" customFormat="1" ht="24.75" customHeight="1" x14ac:dyDescent="0.2">
      <c r="B2" s="14" t="str">
        <f>入库及认证申请!E1</f>
        <v>RZ2024-XXX</v>
      </c>
      <c r="C2" s="14">
        <f>入库及认证申请!C3</f>
        <v>0</v>
      </c>
      <c r="D2" s="14" t="str">
        <f>入库及认证申请!E3</f>
        <v>不动产项目</v>
      </c>
      <c r="E2" s="14" t="str">
        <f>入库及认证申请!E4</f>
        <v>不动产工程</v>
      </c>
      <c r="F2" s="14" t="str">
        <f>入库及认证申请!E5</f>
        <v>造价咨询、监理服务</v>
      </c>
      <c r="G2" s="14">
        <f>入库及认证申请!D21</f>
        <v>0</v>
      </c>
      <c r="H2" s="14" t="str">
        <f>入库及认证申请!D39</f>
        <v>全部不符合要求</v>
      </c>
      <c r="I2" s="14" t="str">
        <f>入库及认证申请!E8</f>
        <v>有条件入库</v>
      </c>
      <c r="J2" s="14">
        <f>入库及认证申请!E10</f>
        <v>75</v>
      </c>
      <c r="K2" s="14" t="str">
        <f>入库及认证申请!E11</f>
        <v>B级</v>
      </c>
      <c r="L2" s="14">
        <f>入库及认证申请!C9</f>
        <v>0</v>
      </c>
      <c r="M2" s="14">
        <f>入库及认证申请!C11</f>
        <v>0</v>
      </c>
      <c r="N2" s="14">
        <f>入库及认证申请!C8</f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977F8-DBE6-4916-9F44-BDC5C66EE31F}">
  <dimension ref="A1:W12"/>
  <sheetViews>
    <sheetView showGridLines="0" topLeftCell="K1" workbookViewId="0">
      <selection activeCell="T23" sqref="T23"/>
    </sheetView>
  </sheetViews>
  <sheetFormatPr defaultRowHeight="14.25" x14ac:dyDescent="0.2"/>
  <cols>
    <col min="1" max="1" width="9" customWidth="1"/>
    <col min="2" max="2" width="23.25" customWidth="1"/>
    <col min="3" max="3" width="13" customWidth="1"/>
    <col min="4" max="4" width="12.125" bestFit="1" customWidth="1"/>
    <col min="5" max="5" width="16" customWidth="1"/>
    <col min="6" max="6" width="11.75" customWidth="1"/>
    <col min="9" max="9" width="15.5" customWidth="1"/>
    <col min="10" max="10" width="20.125" customWidth="1"/>
    <col min="11" max="11" width="21.5" customWidth="1"/>
    <col min="12" max="12" width="24.875" customWidth="1"/>
    <col min="13" max="13" width="13.875" customWidth="1"/>
    <col min="16" max="16" width="19.375" customWidth="1"/>
    <col min="17" max="17" width="22.375" customWidth="1"/>
    <col min="18" max="18" width="19.25" customWidth="1"/>
    <col min="20" max="20" width="14.5" customWidth="1"/>
    <col min="21" max="21" width="27.875" customWidth="1"/>
    <col min="22" max="22" width="10.625" customWidth="1"/>
    <col min="23" max="23" width="23.25" customWidth="1"/>
  </cols>
  <sheetData>
    <row r="1" spans="1:23" x14ac:dyDescent="0.2">
      <c r="A1" s="1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29</v>
      </c>
      <c r="G1" s="3"/>
      <c r="H1" s="2" t="s">
        <v>30</v>
      </c>
      <c r="I1" s="4" t="s">
        <v>31</v>
      </c>
      <c r="J1" s="4" t="s">
        <v>32</v>
      </c>
      <c r="K1" s="4" t="s">
        <v>33</v>
      </c>
      <c r="L1" s="4" t="s">
        <v>34</v>
      </c>
      <c r="M1" s="5" t="s">
        <v>35</v>
      </c>
      <c r="N1" s="5" t="s">
        <v>36</v>
      </c>
      <c r="O1" s="5" t="s">
        <v>37</v>
      </c>
      <c r="P1" s="6" t="s">
        <v>38</v>
      </c>
      <c r="Q1" s="6" t="s">
        <v>39</v>
      </c>
      <c r="R1" s="5" t="s">
        <v>40</v>
      </c>
      <c r="S1" s="5" t="s">
        <v>41</v>
      </c>
      <c r="T1" s="5" t="s">
        <v>42</v>
      </c>
      <c r="U1" s="6" t="s">
        <v>43</v>
      </c>
      <c r="V1" s="6" t="s">
        <v>44</v>
      </c>
      <c r="W1" s="6" t="s">
        <v>45</v>
      </c>
    </row>
    <row r="2" spans="1:23" ht="27" x14ac:dyDescent="0.2">
      <c r="A2" s="1" t="s">
        <v>30</v>
      </c>
      <c r="B2" s="2" t="s">
        <v>31</v>
      </c>
      <c r="C2" s="2" t="s">
        <v>35</v>
      </c>
      <c r="D2" s="2" t="s">
        <v>38</v>
      </c>
      <c r="E2" s="2" t="s">
        <v>40</v>
      </c>
      <c r="F2" s="2" t="s">
        <v>43</v>
      </c>
      <c r="G2" s="3"/>
      <c r="H2" s="2" t="s">
        <v>46</v>
      </c>
      <c r="I2" s="4" t="s">
        <v>47</v>
      </c>
      <c r="J2" s="4" t="s">
        <v>48</v>
      </c>
      <c r="K2" s="4" t="s">
        <v>49</v>
      </c>
      <c r="L2" s="4" t="s">
        <v>50</v>
      </c>
      <c r="M2" s="5" t="s">
        <v>51</v>
      </c>
      <c r="N2" s="5" t="s">
        <v>36</v>
      </c>
      <c r="O2" s="7" t="s">
        <v>52</v>
      </c>
      <c r="P2" s="4" t="s">
        <v>53</v>
      </c>
      <c r="Q2" s="4" t="s">
        <v>54</v>
      </c>
      <c r="R2" s="5" t="s">
        <v>55</v>
      </c>
      <c r="S2" s="5" t="s">
        <v>56</v>
      </c>
      <c r="T2" s="5" t="s">
        <v>57</v>
      </c>
      <c r="U2" s="4" t="s">
        <v>303</v>
      </c>
      <c r="V2" s="4" t="s">
        <v>58</v>
      </c>
      <c r="W2" s="4" t="s">
        <v>59</v>
      </c>
    </row>
    <row r="3" spans="1:23" x14ac:dyDescent="0.2">
      <c r="A3" s="8"/>
      <c r="B3" s="2" t="s">
        <v>32</v>
      </c>
      <c r="C3" s="2" t="s">
        <v>36</v>
      </c>
      <c r="D3" s="2" t="s">
        <v>39</v>
      </c>
      <c r="E3" s="2" t="s">
        <v>41</v>
      </c>
      <c r="F3" s="2" t="s">
        <v>44</v>
      </c>
      <c r="G3" s="3"/>
      <c r="H3" s="3"/>
      <c r="I3" s="4" t="s">
        <v>60</v>
      </c>
      <c r="J3" s="4" t="s">
        <v>61</v>
      </c>
      <c r="K3" s="4" t="s">
        <v>62</v>
      </c>
      <c r="L3" s="4" t="s">
        <v>63</v>
      </c>
      <c r="M3" s="5" t="s">
        <v>64</v>
      </c>
      <c r="N3" s="9"/>
      <c r="O3" s="5" t="s">
        <v>65</v>
      </c>
      <c r="P3" s="4" t="s">
        <v>66</v>
      </c>
      <c r="Q3" s="4" t="s">
        <v>67</v>
      </c>
      <c r="R3" s="5" t="s">
        <v>68</v>
      </c>
      <c r="S3" s="5" t="s">
        <v>69</v>
      </c>
      <c r="T3" s="5" t="s">
        <v>70</v>
      </c>
      <c r="U3" s="4" t="s">
        <v>304</v>
      </c>
      <c r="V3" s="4" t="s">
        <v>72</v>
      </c>
      <c r="W3" s="4" t="s">
        <v>73</v>
      </c>
    </row>
    <row r="4" spans="1:23" x14ac:dyDescent="0.2">
      <c r="A4" s="8"/>
      <c r="B4" s="2" t="s">
        <v>33</v>
      </c>
      <c r="C4" s="2" t="s">
        <v>37</v>
      </c>
      <c r="D4" s="10"/>
      <c r="E4" s="2" t="s">
        <v>42</v>
      </c>
      <c r="F4" s="2" t="s">
        <v>45</v>
      </c>
      <c r="G4" s="3"/>
      <c r="H4" s="3"/>
      <c r="I4" s="4" t="s">
        <v>74</v>
      </c>
      <c r="J4" s="4" t="s">
        <v>75</v>
      </c>
      <c r="K4" s="4" t="s">
        <v>76</v>
      </c>
      <c r="L4" s="4" t="s">
        <v>77</v>
      </c>
      <c r="M4" s="5" t="s">
        <v>78</v>
      </c>
      <c r="N4" s="9"/>
      <c r="O4" s="9"/>
      <c r="P4" s="4" t="s">
        <v>79</v>
      </c>
      <c r="Q4" s="4" t="s">
        <v>80</v>
      </c>
      <c r="R4" s="5" t="s">
        <v>81</v>
      </c>
      <c r="S4" s="9"/>
      <c r="T4" s="5" t="s">
        <v>82</v>
      </c>
      <c r="U4" s="4" t="s">
        <v>305</v>
      </c>
      <c r="V4" s="8"/>
      <c r="W4" s="8"/>
    </row>
    <row r="5" spans="1:23" x14ac:dyDescent="0.2">
      <c r="A5" s="8"/>
      <c r="B5" s="2" t="s">
        <v>34</v>
      </c>
      <c r="C5" s="10"/>
      <c r="D5" s="10"/>
      <c r="E5" s="10"/>
      <c r="F5" s="10"/>
      <c r="G5" s="3"/>
      <c r="H5" s="3"/>
      <c r="I5" s="4" t="s">
        <v>84</v>
      </c>
      <c r="J5" s="4" t="s">
        <v>85</v>
      </c>
      <c r="K5" s="4" t="s">
        <v>86</v>
      </c>
      <c r="L5" s="4" t="s">
        <v>87</v>
      </c>
      <c r="M5" s="8"/>
      <c r="N5" s="8"/>
      <c r="O5" s="8"/>
      <c r="P5" s="4" t="s">
        <v>88</v>
      </c>
      <c r="Q5" s="4" t="s">
        <v>89</v>
      </c>
      <c r="R5" s="5" t="s">
        <v>90</v>
      </c>
      <c r="S5" s="9"/>
      <c r="T5" s="9"/>
      <c r="U5" s="4" t="s">
        <v>71</v>
      </c>
      <c r="V5" s="8"/>
      <c r="W5" s="8"/>
    </row>
    <row r="6" spans="1:23" ht="15.75" x14ac:dyDescent="0.3">
      <c r="A6" s="3"/>
      <c r="B6" s="11"/>
      <c r="C6" s="3"/>
      <c r="D6" s="3"/>
      <c r="E6" s="3"/>
      <c r="F6" s="3"/>
      <c r="G6" s="3"/>
      <c r="H6" s="3"/>
      <c r="I6" s="8"/>
      <c r="J6" s="4" t="s">
        <v>92</v>
      </c>
      <c r="K6" s="8"/>
      <c r="L6" s="8"/>
      <c r="M6" s="8"/>
      <c r="N6" s="8"/>
      <c r="O6" s="8"/>
      <c r="P6" s="4" t="s">
        <v>93</v>
      </c>
      <c r="Q6" s="4" t="s">
        <v>94</v>
      </c>
      <c r="R6" s="5" t="s">
        <v>95</v>
      </c>
      <c r="S6" s="9"/>
      <c r="T6" s="9"/>
      <c r="U6" s="4" t="s">
        <v>83</v>
      </c>
      <c r="V6" s="8"/>
      <c r="W6" s="8"/>
    </row>
    <row r="7" spans="1:23" x14ac:dyDescent="0.2">
      <c r="A7" s="3"/>
      <c r="B7" s="3"/>
      <c r="C7" s="3"/>
      <c r="D7" s="3"/>
      <c r="E7" s="3"/>
      <c r="F7" s="3"/>
      <c r="G7" s="3"/>
      <c r="H7" s="3"/>
      <c r="I7" s="8"/>
      <c r="J7" s="12" t="s">
        <v>97</v>
      </c>
      <c r="K7" s="8"/>
      <c r="L7" s="8"/>
      <c r="M7" s="8"/>
      <c r="N7" s="8"/>
      <c r="O7" s="8"/>
      <c r="P7" s="8"/>
      <c r="Q7" s="12" t="s">
        <v>98</v>
      </c>
      <c r="R7" s="8"/>
      <c r="S7" s="8"/>
      <c r="T7" s="8"/>
      <c r="U7" s="4" t="s">
        <v>91</v>
      </c>
      <c r="V7" s="8"/>
      <c r="W7" s="8"/>
    </row>
    <row r="8" spans="1:23" x14ac:dyDescent="0.2">
      <c r="A8" s="3"/>
      <c r="B8" s="3"/>
      <c r="C8" s="3"/>
      <c r="D8" s="3"/>
      <c r="E8" s="3"/>
      <c r="F8" s="13"/>
      <c r="G8" s="3"/>
      <c r="H8" s="3"/>
      <c r="I8" s="8"/>
      <c r="J8" s="12" t="s">
        <v>99</v>
      </c>
      <c r="K8" s="8"/>
      <c r="L8" s="8"/>
      <c r="M8" s="8"/>
      <c r="N8" s="8"/>
      <c r="O8" s="8"/>
      <c r="P8" s="8"/>
      <c r="Q8" s="8"/>
      <c r="R8" s="8"/>
      <c r="S8" s="8"/>
      <c r="T8" s="8"/>
      <c r="U8" s="6" t="s">
        <v>96</v>
      </c>
      <c r="V8" s="8"/>
      <c r="W8" s="8"/>
    </row>
    <row r="9" spans="1:23" x14ac:dyDescent="0.2">
      <c r="A9" s="3"/>
      <c r="B9" s="3"/>
      <c r="C9" s="3"/>
      <c r="D9" s="3"/>
      <c r="E9" s="3"/>
      <c r="F9" s="3"/>
      <c r="G9" s="3"/>
      <c r="H9" s="3"/>
      <c r="I9" s="8"/>
      <c r="J9" s="12" t="s">
        <v>100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x14ac:dyDescent="0.2">
      <c r="A10" s="3"/>
      <c r="B10" s="3"/>
      <c r="C10" s="3"/>
      <c r="D10" s="3"/>
      <c r="E10" s="3"/>
      <c r="F10" s="13"/>
      <c r="G10" s="3"/>
      <c r="H10" s="3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x14ac:dyDescent="0.2">
      <c r="A11" s="3"/>
      <c r="B11" s="3"/>
      <c r="C11" s="3"/>
      <c r="D11" s="3"/>
      <c r="E11" s="3"/>
      <c r="F11" s="3"/>
      <c r="G11" s="3"/>
      <c r="H11" s="3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x14ac:dyDescent="0.2">
      <c r="A12" s="3"/>
      <c r="B12" s="3"/>
      <c r="C12" s="3"/>
      <c r="D12" s="3"/>
      <c r="E12" s="3"/>
      <c r="F12" s="3"/>
      <c r="G12" s="3"/>
      <c r="H12" s="3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23</vt:i4>
      </vt:variant>
    </vt:vector>
  </HeadingPairs>
  <TitlesOfParts>
    <vt:vector size="29" baseType="lpstr">
      <vt:lpstr>供应商资信审查登记表</vt:lpstr>
      <vt:lpstr>入库及认证申请</vt:lpstr>
      <vt:lpstr>集采供应商入库特定资格条件</vt:lpstr>
      <vt:lpstr>计分规则</vt:lpstr>
      <vt:lpstr>数据抽取</vt:lpstr>
      <vt:lpstr>品类（勿删）</vt:lpstr>
      <vt:lpstr>IT产品及服务</vt:lpstr>
      <vt:lpstr>IT服务</vt:lpstr>
      <vt:lpstr>IT软、硬件产品</vt:lpstr>
      <vt:lpstr>办公家具</vt:lpstr>
      <vt:lpstr>办公设备及耗材</vt:lpstr>
      <vt:lpstr>办公设施设备租赁</vt:lpstr>
      <vt:lpstr>办公室快递、物流服务</vt:lpstr>
      <vt:lpstr>保险运营服务</vt:lpstr>
      <vt:lpstr>不动产工程</vt:lpstr>
      <vt:lpstr>不动产项目</vt:lpstr>
      <vt:lpstr>核保管理相关服务</vt:lpstr>
      <vt:lpstr>后勤服务</vt:lpstr>
      <vt:lpstr>货物及租赁</vt:lpstr>
      <vt:lpstr>健康管理</vt:lpstr>
      <vt:lpstr>健康管理产品</vt:lpstr>
      <vt:lpstr>就医服务</vt:lpstr>
      <vt:lpstr>其他不动产服务</vt:lpstr>
      <vt:lpstr>市场、运营、后勤服务</vt:lpstr>
      <vt:lpstr>推广营销类服务</vt:lpstr>
      <vt:lpstr>宣传、福利品</vt:lpstr>
      <vt:lpstr>医疗咨询服务</vt:lpstr>
      <vt:lpstr>印刷品</vt:lpstr>
      <vt:lpstr>专业服务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Zheng</dc:creator>
  <cp:lastModifiedBy>Martin Liu</cp:lastModifiedBy>
  <dcterms:created xsi:type="dcterms:W3CDTF">2015-06-05T18:19:34Z</dcterms:created>
  <dcterms:modified xsi:type="dcterms:W3CDTF">2025-04-15T07:34:22Z</dcterms:modified>
</cp:coreProperties>
</file>